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Lender Forms/2023/"/>
    </mc:Choice>
  </mc:AlternateContent>
  <xr:revisionPtr revIDLastSave="708" documentId="8_{BF67AA43-97D3-4937-9C60-DF82A691278E}" xr6:coauthVersionLast="47" xr6:coauthVersionMax="47" xr10:uidLastSave="{27255FC2-6CC4-4277-A656-AA094BEE3889}"/>
  <bookViews>
    <workbookView xWindow="57480" yWindow="-120" windowWidth="29040" windowHeight="15840" xr2:uid="{00000000-000D-0000-FFFF-FFFF0000000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7" r:id="rId6"/>
    <sheet name="July" sheetId="6" r:id="rId7"/>
    <sheet name="Sept" sheetId="8" r:id="rId8"/>
    <sheet name="Aug" sheetId="9" r:id="rId9"/>
    <sheet name="Oct" sheetId="10" r:id="rId10"/>
    <sheet name="Nov" sheetId="11" r:id="rId11"/>
    <sheet name="Dec" sheetId="12" r:id="rId12"/>
    <sheet name="YTD Totals" sheetId="13" r:id="rId13"/>
  </sheets>
  <definedNames>
    <definedName name="_xlnm.Print_Area" localSheetId="3">Apr!$A$1:$AF$124</definedName>
    <definedName name="_xlnm.Print_Area" localSheetId="8">Aug!$A$1:$AF$124</definedName>
    <definedName name="_xlnm.Print_Area" localSheetId="11">Dec!$A$1:$AF$124</definedName>
    <definedName name="_xlnm.Print_Area" localSheetId="1">Feb!$A$1:$AF$124</definedName>
    <definedName name="_xlnm.Print_Area" localSheetId="0">Jan!$A$1:$AF$125</definedName>
    <definedName name="_xlnm.Print_Area" localSheetId="6">July!$A$1:$AF$124</definedName>
    <definedName name="_xlnm.Print_Area" localSheetId="5">June!$A$1:$AF$124</definedName>
    <definedName name="_xlnm.Print_Area" localSheetId="2">Mar!$A$1:$AF$124</definedName>
    <definedName name="_xlnm.Print_Area" localSheetId="4">May!$A$1:$AF$124</definedName>
    <definedName name="_xlnm.Print_Area" localSheetId="10">Nov!$A$1:$AF$124</definedName>
    <definedName name="_xlnm.Print_Area" localSheetId="9">Oct!$A$1:$AF$124</definedName>
    <definedName name="_xlnm.Print_Area" localSheetId="7">Sept!$A$1:$AF$124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3" i="2" l="1"/>
  <c r="D71" i="13" s="1"/>
  <c r="S113" i="3"/>
  <c r="D72" i="13" s="1"/>
  <c r="S113" i="4"/>
  <c r="D73" i="13" s="1"/>
  <c r="S113" i="5"/>
  <c r="D74" i="13" s="1"/>
  <c r="S113" i="7"/>
  <c r="D75" i="13" s="1"/>
  <c r="S113" i="6"/>
  <c r="D76" i="13" s="1"/>
  <c r="S113" i="9"/>
  <c r="D77" i="13" s="1"/>
  <c r="S113" i="8"/>
  <c r="D78" i="13" s="1"/>
  <c r="S113" i="10"/>
  <c r="D79" i="13" s="1"/>
  <c r="S113" i="11"/>
  <c r="D80" i="13" s="1"/>
  <c r="S113" i="12"/>
  <c r="D81" i="13" s="1"/>
  <c r="S113" i="1"/>
  <c r="S120" i="2"/>
  <c r="M71" i="13" s="1"/>
  <c r="S120" i="3"/>
  <c r="M72" i="13" s="1"/>
  <c r="S120" i="4"/>
  <c r="M73" i="13" s="1"/>
  <c r="S120" i="5"/>
  <c r="M74" i="13" s="1"/>
  <c r="S120" i="7"/>
  <c r="M75" i="13" s="1"/>
  <c r="S120" i="6"/>
  <c r="M76" i="13" s="1"/>
  <c r="S120" i="9"/>
  <c r="M77" i="13" s="1"/>
  <c r="S120" i="8"/>
  <c r="M78" i="13" s="1"/>
  <c r="S120" i="10"/>
  <c r="M79" i="13" s="1"/>
  <c r="S120" i="11"/>
  <c r="M80" i="13" s="1"/>
  <c r="S120" i="12"/>
  <c r="M81" i="13" s="1"/>
  <c r="S120" i="1"/>
  <c r="S119" i="2"/>
  <c r="K71" i="13" s="1"/>
  <c r="S119" i="3"/>
  <c r="K72" i="13" s="1"/>
  <c r="S119" i="4"/>
  <c r="K73" i="13" s="1"/>
  <c r="S119" i="5"/>
  <c r="K74" i="13" s="1"/>
  <c r="S119" i="7"/>
  <c r="K75" i="13" s="1"/>
  <c r="S119" i="6"/>
  <c r="K76" i="13" s="1"/>
  <c r="S119" i="9"/>
  <c r="K77" i="13" s="1"/>
  <c r="S119" i="8"/>
  <c r="K78" i="13" s="1"/>
  <c r="S119" i="10"/>
  <c r="K79" i="13" s="1"/>
  <c r="S119" i="11"/>
  <c r="K80" i="13" s="1"/>
  <c r="S119" i="12"/>
  <c r="K81" i="13" s="1"/>
  <c r="S119" i="1"/>
  <c r="S118" i="2"/>
  <c r="J71" i="13" s="1"/>
  <c r="S118" i="3"/>
  <c r="J72" i="13" s="1"/>
  <c r="S118" i="4"/>
  <c r="J73" i="13" s="1"/>
  <c r="S118" i="5"/>
  <c r="J74" i="13" s="1"/>
  <c r="S118" i="7"/>
  <c r="J75" i="13" s="1"/>
  <c r="S118" i="6"/>
  <c r="J76" i="13" s="1"/>
  <c r="S118" i="9"/>
  <c r="J77" i="13" s="1"/>
  <c r="S118" i="8"/>
  <c r="J78" i="13" s="1"/>
  <c r="S118" i="10"/>
  <c r="J79" i="13" s="1"/>
  <c r="S118" i="11"/>
  <c r="J80" i="13" s="1"/>
  <c r="S118" i="12"/>
  <c r="J81" i="13" s="1"/>
  <c r="S118" i="1"/>
  <c r="S117" i="2"/>
  <c r="I71" i="13" s="1"/>
  <c r="S117" i="3"/>
  <c r="I72" i="13" s="1"/>
  <c r="S117" i="4"/>
  <c r="I73" i="13" s="1"/>
  <c r="S117" i="5"/>
  <c r="I74" i="13" s="1"/>
  <c r="S117" i="7"/>
  <c r="I75" i="13" s="1"/>
  <c r="S117" i="6"/>
  <c r="I76" i="13" s="1"/>
  <c r="S117" i="9"/>
  <c r="I77" i="13" s="1"/>
  <c r="S117" i="8"/>
  <c r="I78" i="13" s="1"/>
  <c r="S117" i="10"/>
  <c r="I79" i="13" s="1"/>
  <c r="S117" i="11"/>
  <c r="I80" i="13" s="1"/>
  <c r="S117" i="12"/>
  <c r="I81" i="13" s="1"/>
  <c r="S117" i="1"/>
  <c r="S116" i="2"/>
  <c r="G71" i="13" s="1"/>
  <c r="S116" i="3"/>
  <c r="G72" i="13" s="1"/>
  <c r="S116" i="4"/>
  <c r="G73" i="13" s="1"/>
  <c r="S116" i="5"/>
  <c r="G74" i="13" s="1"/>
  <c r="S116" i="7"/>
  <c r="G75" i="13" s="1"/>
  <c r="S116" i="6"/>
  <c r="G76" i="13" s="1"/>
  <c r="S116" i="9"/>
  <c r="G77" i="13" s="1"/>
  <c r="S116" i="8"/>
  <c r="G78" i="13" s="1"/>
  <c r="S116" i="10"/>
  <c r="G79" i="13" s="1"/>
  <c r="S116" i="11"/>
  <c r="G80" i="13" s="1"/>
  <c r="S116" i="12"/>
  <c r="G81" i="13" s="1"/>
  <c r="S116" i="1"/>
  <c r="S115" i="2"/>
  <c r="F71" i="13" s="1"/>
  <c r="S115" i="3"/>
  <c r="F72" i="13" s="1"/>
  <c r="S115" i="4"/>
  <c r="F73" i="13" s="1"/>
  <c r="S115" i="5"/>
  <c r="F74" i="13" s="1"/>
  <c r="S115" i="7"/>
  <c r="F75" i="13" s="1"/>
  <c r="S115" i="6"/>
  <c r="F76" i="13" s="1"/>
  <c r="S115" i="9"/>
  <c r="F77" i="13" s="1"/>
  <c r="S115" i="8"/>
  <c r="F78" i="13" s="1"/>
  <c r="S115" i="10"/>
  <c r="F79" i="13" s="1"/>
  <c r="S115" i="11"/>
  <c r="F80" i="13" s="1"/>
  <c r="S115" i="12"/>
  <c r="F81" i="13" s="1"/>
  <c r="S115" i="1"/>
  <c r="S114" i="2"/>
  <c r="E71" i="13" s="1"/>
  <c r="S114" i="3"/>
  <c r="E72" i="13" s="1"/>
  <c r="S114" i="4"/>
  <c r="E73" i="13" s="1"/>
  <c r="S114" i="5"/>
  <c r="E74" i="13" s="1"/>
  <c r="S114" i="7"/>
  <c r="E75" i="13" s="1"/>
  <c r="S114" i="6"/>
  <c r="E76" i="13" s="1"/>
  <c r="S114" i="9"/>
  <c r="E77" i="13" s="1"/>
  <c r="S114" i="8"/>
  <c r="E78" i="13" s="1"/>
  <c r="S114" i="10"/>
  <c r="E79" i="13" s="1"/>
  <c r="S114" i="11"/>
  <c r="E80" i="13" s="1"/>
  <c r="S114" i="12"/>
  <c r="E81" i="13" s="1"/>
  <c r="S114" i="1"/>
  <c r="N74" i="13" l="1"/>
  <c r="N71" i="13"/>
  <c r="N79" i="13"/>
  <c r="E70" i="13"/>
  <c r="E82" i="13" s="1"/>
  <c r="R6" i="13"/>
  <c r="G70" i="13"/>
  <c r="G82" i="13" s="1"/>
  <c r="R8" i="13"/>
  <c r="I70" i="13"/>
  <c r="I82" i="13" s="1"/>
  <c r="R9" i="13"/>
  <c r="K70" i="13"/>
  <c r="K82" i="13" s="1"/>
  <c r="R11" i="13"/>
  <c r="N78" i="13"/>
  <c r="N81" i="13"/>
  <c r="N77" i="13"/>
  <c r="N73" i="13"/>
  <c r="N75" i="13"/>
  <c r="F70" i="13"/>
  <c r="F82" i="13" s="1"/>
  <c r="R7" i="13"/>
  <c r="J70" i="13"/>
  <c r="J82" i="13" s="1"/>
  <c r="R10" i="13"/>
  <c r="R12" i="13"/>
  <c r="M70" i="13"/>
  <c r="M82" i="13" s="1"/>
  <c r="T113" i="1"/>
  <c r="D70" i="13"/>
  <c r="R5" i="13"/>
  <c r="N80" i="13"/>
  <c r="N76" i="13"/>
  <c r="N72" i="13"/>
  <c r="T113" i="3"/>
  <c r="T113" i="6"/>
  <c r="T113" i="11"/>
  <c r="T113" i="12"/>
  <c r="P113" i="2"/>
  <c r="P113" i="3"/>
  <c r="P113" i="4"/>
  <c r="P113" i="5"/>
  <c r="P113" i="7"/>
  <c r="P113" i="6"/>
  <c r="P113" i="9"/>
  <c r="P113" i="8"/>
  <c r="P113" i="10"/>
  <c r="P113" i="11"/>
  <c r="P113" i="12"/>
  <c r="P113" i="1"/>
  <c r="D58" i="13" l="1"/>
  <c r="D53" i="13"/>
  <c r="O5" i="13"/>
  <c r="D57" i="13"/>
  <c r="N70" i="13"/>
  <c r="D64" i="13"/>
  <c r="D60" i="13"/>
  <c r="D56" i="13"/>
  <c r="D82" i="13"/>
  <c r="D62" i="13"/>
  <c r="D54" i="13"/>
  <c r="D61" i="13"/>
  <c r="D63" i="13"/>
  <c r="D59" i="13"/>
  <c r="D55" i="13"/>
  <c r="T113" i="4"/>
  <c r="T113" i="8"/>
  <c r="T113" i="5"/>
  <c r="T113" i="9"/>
  <c r="T113" i="10"/>
  <c r="T113" i="7"/>
  <c r="T113" i="2"/>
  <c r="T117" i="3"/>
  <c r="T117" i="8"/>
  <c r="T117" i="2"/>
  <c r="T117" i="1"/>
  <c r="T117" i="12"/>
  <c r="T117" i="11"/>
  <c r="T117" i="10"/>
  <c r="T117" i="6"/>
  <c r="T117" i="7"/>
  <c r="T117" i="5"/>
  <c r="T117" i="9"/>
  <c r="T114" i="1"/>
  <c r="T118" i="12"/>
  <c r="T114" i="11"/>
  <c r="T118" i="10"/>
  <c r="T118" i="8"/>
  <c r="T114" i="9"/>
  <c r="T114" i="6"/>
  <c r="T118" i="7"/>
  <c r="T118" i="5"/>
  <c r="T114" i="4"/>
  <c r="T114" i="3"/>
  <c r="T114" i="2"/>
  <c r="T119" i="1"/>
  <c r="T115" i="12"/>
  <c r="T119" i="11"/>
  <c r="T119" i="10"/>
  <c r="T115" i="8"/>
  <c r="T115" i="9"/>
  <c r="T117" i="4"/>
  <c r="T118" i="1"/>
  <c r="T114" i="12"/>
  <c r="T118" i="11"/>
  <c r="T114" i="10"/>
  <c r="T114" i="8"/>
  <c r="T118" i="9"/>
  <c r="T118" i="6"/>
  <c r="T114" i="7"/>
  <c r="T114" i="5"/>
  <c r="T118" i="4"/>
  <c r="T118" i="3"/>
  <c r="T118" i="2"/>
  <c r="T115" i="1"/>
  <c r="T119" i="12"/>
  <c r="T115" i="11"/>
  <c r="T115" i="10"/>
  <c r="T119" i="8"/>
  <c r="T119" i="9"/>
  <c r="T115" i="6"/>
  <c r="T119" i="6"/>
  <c r="T115" i="7"/>
  <c r="T119" i="7"/>
  <c r="T115" i="5"/>
  <c r="T119" i="5"/>
  <c r="T115" i="4"/>
  <c r="T119" i="4"/>
  <c r="T115" i="3"/>
  <c r="T119" i="3"/>
  <c r="T115" i="2"/>
  <c r="T119" i="2"/>
  <c r="T116" i="1"/>
  <c r="T120" i="1"/>
  <c r="T116" i="12"/>
  <c r="T120" i="12"/>
  <c r="T116" i="11"/>
  <c r="T120" i="11"/>
  <c r="T116" i="10"/>
  <c r="T120" i="10"/>
  <c r="T116" i="8"/>
  <c r="T120" i="8"/>
  <c r="T116" i="9"/>
  <c r="T120" i="9"/>
  <c r="T116" i="6"/>
  <c r="T120" i="6"/>
  <c r="T116" i="7"/>
  <c r="T120" i="7"/>
  <c r="T116" i="5"/>
  <c r="T120" i="5"/>
  <c r="T116" i="4"/>
  <c r="T120" i="4"/>
  <c r="T116" i="3"/>
  <c r="T120" i="3"/>
  <c r="T116" i="2"/>
  <c r="T120" i="2"/>
  <c r="E117" i="1" a="1"/>
  <c r="E117" i="1" s="1"/>
  <c r="E117" i="3" a="1"/>
  <c r="E117" i="3" s="1"/>
  <c r="E117" i="4" a="1"/>
  <c r="E117" i="4" s="1"/>
  <c r="E117" i="5" a="1"/>
  <c r="E117" i="5" s="1"/>
  <c r="E117" i="7" a="1"/>
  <c r="E117" i="7" s="1"/>
  <c r="E117" i="6" a="1"/>
  <c r="E117" i="6" s="1"/>
  <c r="E117" i="9" a="1"/>
  <c r="E117" i="9" s="1"/>
  <c r="E117" i="8" a="1"/>
  <c r="E117" i="8" s="1"/>
  <c r="E117" i="10" a="1"/>
  <c r="E117" i="10" s="1"/>
  <c r="E117" i="11" a="1"/>
  <c r="E117" i="11" s="1"/>
  <c r="E117" i="12" a="1"/>
  <c r="E117" i="12" s="1"/>
  <c r="E117" i="2" a="1"/>
  <c r="E117" i="2" s="1"/>
  <c r="E116" i="3" a="1"/>
  <c r="E116" i="3" s="1"/>
  <c r="E116" i="4" a="1"/>
  <c r="E116" i="4" s="1"/>
  <c r="E116" i="5" a="1"/>
  <c r="E116" i="5" s="1"/>
  <c r="E116" i="7" a="1"/>
  <c r="E116" i="7" s="1"/>
  <c r="E116" i="6" a="1"/>
  <c r="E116" i="6" s="1"/>
  <c r="E116" i="9" a="1"/>
  <c r="E116" i="9" s="1"/>
  <c r="E116" i="8" a="1"/>
  <c r="E116" i="8" s="1"/>
  <c r="E116" i="10" a="1"/>
  <c r="E116" i="10" s="1"/>
  <c r="E116" i="11" a="1"/>
  <c r="E116" i="11" s="1"/>
  <c r="E116" i="12" a="1"/>
  <c r="E116" i="12" s="1"/>
  <c r="E116" i="2" a="1"/>
  <c r="E116" i="2" s="1"/>
  <c r="E115" i="3"/>
  <c r="E115" i="4"/>
  <c r="E115" i="5"/>
  <c r="E115" i="7"/>
  <c r="E115" i="6"/>
  <c r="E115" i="9"/>
  <c r="E115" i="8"/>
  <c r="E115" i="10"/>
  <c r="E115" i="11"/>
  <c r="E115" i="12"/>
  <c r="E115" i="2"/>
  <c r="E121" i="3"/>
  <c r="E121" i="4"/>
  <c r="E121" i="5"/>
  <c r="E121" i="7"/>
  <c r="E121" i="6"/>
  <c r="E121" i="9"/>
  <c r="E121" i="8"/>
  <c r="E121" i="10"/>
  <c r="E121" i="11"/>
  <c r="E121" i="12"/>
  <c r="E121" i="2"/>
  <c r="E120" i="3"/>
  <c r="E120" i="4"/>
  <c r="E120" i="5"/>
  <c r="E120" i="7"/>
  <c r="E120" i="6"/>
  <c r="E120" i="9"/>
  <c r="E120" i="8"/>
  <c r="E120" i="10"/>
  <c r="E120" i="11"/>
  <c r="E120" i="12"/>
  <c r="E120" i="2"/>
  <c r="E116" i="1" a="1"/>
  <c r="E116" i="1" s="1"/>
  <c r="E115" i="1"/>
  <c r="E121" i="1"/>
  <c r="E120" i="1"/>
  <c r="D12" i="13" s="1"/>
  <c r="D13" i="13" l="1"/>
  <c r="D7" i="13"/>
  <c r="D8" i="13"/>
  <c r="D9" i="13"/>
  <c r="D65" i="13"/>
  <c r="E119" i="1"/>
  <c r="E118" i="2"/>
  <c r="F118" i="2" s="1"/>
  <c r="E118" i="3"/>
  <c r="F118" i="3" s="1"/>
  <c r="E118" i="4"/>
  <c r="F118" i="4" s="1"/>
  <c r="E118" i="5"/>
  <c r="F118" i="5" s="1"/>
  <c r="E118" i="7"/>
  <c r="F118" i="7" s="1"/>
  <c r="E118" i="6"/>
  <c r="F118" i="6" s="1"/>
  <c r="E118" i="9"/>
  <c r="F118" i="9" s="1"/>
  <c r="E118" i="8"/>
  <c r="F118" i="8" s="1"/>
  <c r="E118" i="10"/>
  <c r="F118" i="10" s="1"/>
  <c r="E118" i="11"/>
  <c r="F118" i="11" s="1"/>
  <c r="E118" i="12"/>
  <c r="F118" i="12" s="1"/>
  <c r="E118" i="1"/>
  <c r="E113" i="2"/>
  <c r="F116" i="2" s="1"/>
  <c r="E113" i="3"/>
  <c r="F116" i="3" s="1"/>
  <c r="E113" i="4"/>
  <c r="F116" i="4" s="1"/>
  <c r="E113" i="5"/>
  <c r="F116" i="5" s="1"/>
  <c r="E113" i="7"/>
  <c r="F116" i="7" s="1"/>
  <c r="E113" i="6"/>
  <c r="F116" i="6" s="1"/>
  <c r="E113" i="9"/>
  <c r="F116" i="9" s="1"/>
  <c r="E113" i="8"/>
  <c r="F116" i="8" s="1"/>
  <c r="E113" i="10"/>
  <c r="F116" i="10" s="1"/>
  <c r="E113" i="11"/>
  <c r="F116" i="11" s="1"/>
  <c r="E113" i="12"/>
  <c r="F116" i="12" s="1"/>
  <c r="E113" i="1"/>
  <c r="E112" i="1"/>
  <c r="F115" i="1" l="1"/>
  <c r="F116" i="1"/>
  <c r="D5" i="13"/>
  <c r="F118" i="1"/>
  <c r="D10" i="13"/>
  <c r="F121" i="1"/>
  <c r="F119" i="1"/>
  <c r="F120" i="1"/>
  <c r="E114" i="2"/>
  <c r="F117" i="2" s="1"/>
  <c r="E114" i="3"/>
  <c r="F117" i="3" s="1"/>
  <c r="E114" i="4"/>
  <c r="F117" i="4" s="1"/>
  <c r="E114" i="5"/>
  <c r="F117" i="5" s="1"/>
  <c r="E114" i="7"/>
  <c r="F117" i="7" s="1"/>
  <c r="E114" i="6"/>
  <c r="F117" i="6" s="1"/>
  <c r="E114" i="9"/>
  <c r="F117" i="9" s="1"/>
  <c r="E114" i="8"/>
  <c r="F117" i="8" s="1"/>
  <c r="E114" i="10"/>
  <c r="F117" i="10" s="1"/>
  <c r="E114" i="11"/>
  <c r="F117" i="11" s="1"/>
  <c r="E114" i="12"/>
  <c r="F117" i="12" s="1"/>
  <c r="E114" i="1"/>
  <c r="F117" i="1" l="1"/>
  <c r="D6" i="13"/>
  <c r="E9" i="13" s="1"/>
  <c r="E8" i="13"/>
  <c r="E119" i="2"/>
  <c r="E112" i="2"/>
  <c r="E119" i="3"/>
  <c r="E112" i="3"/>
  <c r="F115" i="3" s="1"/>
  <c r="E119" i="4"/>
  <c r="E112" i="4"/>
  <c r="F115" i="4" s="1"/>
  <c r="E119" i="5"/>
  <c r="E112" i="5"/>
  <c r="F115" i="5" s="1"/>
  <c r="E119" i="7"/>
  <c r="E112" i="7"/>
  <c r="F115" i="7" s="1"/>
  <c r="E119" i="6"/>
  <c r="E112" i="6"/>
  <c r="F115" i="6" s="1"/>
  <c r="E119" i="8"/>
  <c r="E112" i="8"/>
  <c r="F115" i="8" s="1"/>
  <c r="E119" i="10"/>
  <c r="E112" i="10"/>
  <c r="F115" i="10" s="1"/>
  <c r="E119" i="11"/>
  <c r="E112" i="11"/>
  <c r="F115" i="11" s="1"/>
  <c r="E119" i="12"/>
  <c r="E112" i="12"/>
  <c r="F115" i="12" s="1"/>
  <c r="E119" i="9"/>
  <c r="E112" i="9"/>
  <c r="F115" i="9" s="1"/>
  <c r="M113" i="1"/>
  <c r="J113" i="1"/>
  <c r="M114" i="2"/>
  <c r="E37" i="13" s="1"/>
  <c r="M114" i="3"/>
  <c r="E38" i="13" s="1"/>
  <c r="M114" i="4"/>
  <c r="E39" i="13" s="1"/>
  <c r="M114" i="5"/>
  <c r="E40" i="13" s="1"/>
  <c r="M114" i="7"/>
  <c r="E41" i="13" s="1"/>
  <c r="M114" i="6"/>
  <c r="E42" i="13" s="1"/>
  <c r="M114" i="9"/>
  <c r="E43" i="13" s="1"/>
  <c r="M114" i="8"/>
  <c r="E44" i="13" s="1"/>
  <c r="M114" i="10"/>
  <c r="E45" i="13" s="1"/>
  <c r="M114" i="11"/>
  <c r="E46" i="13" s="1"/>
  <c r="M114" i="12"/>
  <c r="E47" i="13" s="1"/>
  <c r="M114" i="1"/>
  <c r="M120" i="2"/>
  <c r="M37" i="13" s="1"/>
  <c r="M120" i="3"/>
  <c r="M38" i="13" s="1"/>
  <c r="M120" i="4"/>
  <c r="M39" i="13" s="1"/>
  <c r="M120" i="5"/>
  <c r="M40" i="13" s="1"/>
  <c r="M120" i="7"/>
  <c r="M41" i="13" s="1"/>
  <c r="M120" i="6"/>
  <c r="M42" i="13" s="1"/>
  <c r="M120" i="9"/>
  <c r="M43" i="13" s="1"/>
  <c r="M120" i="8"/>
  <c r="M44" i="13" s="1"/>
  <c r="M120" i="10"/>
  <c r="M45" i="13" s="1"/>
  <c r="M120" i="11"/>
  <c r="M46" i="13" s="1"/>
  <c r="M120" i="12"/>
  <c r="M47" i="13" s="1"/>
  <c r="M120" i="1"/>
  <c r="P120" i="12"/>
  <c r="J120" i="12"/>
  <c r="M30" i="13" s="1"/>
  <c r="P119" i="12"/>
  <c r="M119" i="12"/>
  <c r="K47" i="13" s="1"/>
  <c r="J119" i="12"/>
  <c r="K30" i="13" s="1"/>
  <c r="P118" i="12"/>
  <c r="M118" i="12"/>
  <c r="J47" i="13" s="1"/>
  <c r="J118" i="12"/>
  <c r="J30" i="13" s="1"/>
  <c r="P117" i="12"/>
  <c r="M117" i="12"/>
  <c r="I47" i="13" s="1"/>
  <c r="J117" i="12"/>
  <c r="I30" i="13" s="1"/>
  <c r="P116" i="12"/>
  <c r="M116" i="12"/>
  <c r="G47" i="13" s="1"/>
  <c r="J116" i="12"/>
  <c r="G30" i="13" s="1"/>
  <c r="P115" i="12"/>
  <c r="M115" i="12"/>
  <c r="F47" i="13" s="1"/>
  <c r="J115" i="12"/>
  <c r="F30" i="13" s="1"/>
  <c r="P114" i="12"/>
  <c r="J114" i="12"/>
  <c r="E30" i="13" s="1"/>
  <c r="M113" i="12"/>
  <c r="D47" i="13" s="1"/>
  <c r="J113" i="12"/>
  <c r="D30" i="13" s="1"/>
  <c r="J120" i="11"/>
  <c r="M29" i="13" s="1"/>
  <c r="P120" i="11"/>
  <c r="J119" i="11"/>
  <c r="K29" i="13" s="1"/>
  <c r="P119" i="11"/>
  <c r="M119" i="11"/>
  <c r="K46" i="13" s="1"/>
  <c r="J118" i="11"/>
  <c r="J29" i="13" s="1"/>
  <c r="P118" i="11"/>
  <c r="M118" i="11"/>
  <c r="J46" i="13" s="1"/>
  <c r="J117" i="11"/>
  <c r="I29" i="13" s="1"/>
  <c r="P117" i="11"/>
  <c r="M117" i="11"/>
  <c r="I46" i="13" s="1"/>
  <c r="P116" i="11"/>
  <c r="M116" i="11"/>
  <c r="G46" i="13" s="1"/>
  <c r="J116" i="11"/>
  <c r="G29" i="13" s="1"/>
  <c r="P115" i="11"/>
  <c r="M115" i="11"/>
  <c r="F46" i="13" s="1"/>
  <c r="J115" i="11"/>
  <c r="F29" i="13" s="1"/>
  <c r="P114" i="11"/>
  <c r="J114" i="11"/>
  <c r="E29" i="13" s="1"/>
  <c r="J113" i="11"/>
  <c r="D29" i="13" s="1"/>
  <c r="M113" i="11"/>
  <c r="D46" i="13" s="1"/>
  <c r="P120" i="10"/>
  <c r="J120" i="10"/>
  <c r="M28" i="13" s="1"/>
  <c r="P119" i="10"/>
  <c r="M119" i="10"/>
  <c r="K45" i="13" s="1"/>
  <c r="J119" i="10"/>
  <c r="K28" i="13" s="1"/>
  <c r="P118" i="10"/>
  <c r="M118" i="10"/>
  <c r="J45" i="13" s="1"/>
  <c r="J118" i="10"/>
  <c r="J28" i="13" s="1"/>
  <c r="P117" i="10"/>
  <c r="M117" i="10"/>
  <c r="I45" i="13" s="1"/>
  <c r="J117" i="10"/>
  <c r="I28" i="13" s="1"/>
  <c r="P116" i="10"/>
  <c r="M116" i="10"/>
  <c r="G45" i="13" s="1"/>
  <c r="J116" i="10"/>
  <c r="G28" i="13" s="1"/>
  <c r="P115" i="10"/>
  <c r="M115" i="10"/>
  <c r="F45" i="13" s="1"/>
  <c r="J115" i="10"/>
  <c r="F28" i="13" s="1"/>
  <c r="P114" i="10"/>
  <c r="J114" i="10"/>
  <c r="E28" i="13" s="1"/>
  <c r="M113" i="10"/>
  <c r="D45" i="13" s="1"/>
  <c r="J113" i="10"/>
  <c r="D28" i="13" s="1"/>
  <c r="P120" i="9"/>
  <c r="J120" i="9"/>
  <c r="M26" i="13" s="1"/>
  <c r="P119" i="9"/>
  <c r="M119" i="9"/>
  <c r="K43" i="13" s="1"/>
  <c r="J119" i="9"/>
  <c r="K26" i="13" s="1"/>
  <c r="P118" i="9"/>
  <c r="M118" i="9"/>
  <c r="J43" i="13" s="1"/>
  <c r="J118" i="9"/>
  <c r="J26" i="13" s="1"/>
  <c r="P117" i="9"/>
  <c r="M117" i="9"/>
  <c r="I43" i="13" s="1"/>
  <c r="J117" i="9"/>
  <c r="I26" i="13" s="1"/>
  <c r="P116" i="9"/>
  <c r="M116" i="9"/>
  <c r="G43" i="13" s="1"/>
  <c r="J116" i="9"/>
  <c r="G26" i="13" s="1"/>
  <c r="P115" i="9"/>
  <c r="M115" i="9"/>
  <c r="F43" i="13" s="1"/>
  <c r="J115" i="9"/>
  <c r="F26" i="13" s="1"/>
  <c r="P114" i="9"/>
  <c r="J114" i="9"/>
  <c r="E26" i="13" s="1"/>
  <c r="M113" i="9"/>
  <c r="D43" i="13" s="1"/>
  <c r="J113" i="9"/>
  <c r="D26" i="13" s="1"/>
  <c r="P120" i="8"/>
  <c r="J120" i="8"/>
  <c r="M27" i="13" s="1"/>
  <c r="P119" i="8"/>
  <c r="M119" i="8"/>
  <c r="K44" i="13" s="1"/>
  <c r="J119" i="8"/>
  <c r="K27" i="13" s="1"/>
  <c r="J118" i="8"/>
  <c r="J27" i="13" s="1"/>
  <c r="P118" i="8"/>
  <c r="M118" i="8"/>
  <c r="J44" i="13" s="1"/>
  <c r="J117" i="8"/>
  <c r="I27" i="13" s="1"/>
  <c r="P117" i="8"/>
  <c r="M117" i="8"/>
  <c r="I44" i="13" s="1"/>
  <c r="P116" i="8"/>
  <c r="M116" i="8"/>
  <c r="G44" i="13" s="1"/>
  <c r="J116" i="8"/>
  <c r="G27" i="13" s="1"/>
  <c r="J115" i="8"/>
  <c r="F27" i="13" s="1"/>
  <c r="P115" i="8"/>
  <c r="M115" i="8"/>
  <c r="F44" i="13" s="1"/>
  <c r="P114" i="8"/>
  <c r="J114" i="8"/>
  <c r="E27" i="13" s="1"/>
  <c r="J113" i="8"/>
  <c r="D27" i="13" s="1"/>
  <c r="M113" i="8"/>
  <c r="P120" i="7"/>
  <c r="J120" i="7"/>
  <c r="M24" i="13" s="1"/>
  <c r="P119" i="7"/>
  <c r="M119" i="7"/>
  <c r="K41" i="13" s="1"/>
  <c r="J119" i="7"/>
  <c r="K24" i="13" s="1"/>
  <c r="P118" i="7"/>
  <c r="M118" i="7"/>
  <c r="J41" i="13" s="1"/>
  <c r="J118" i="7"/>
  <c r="J24" i="13" s="1"/>
  <c r="P117" i="7"/>
  <c r="M117" i="7"/>
  <c r="I41" i="13" s="1"/>
  <c r="J117" i="7"/>
  <c r="I24" i="13" s="1"/>
  <c r="P116" i="7"/>
  <c r="M116" i="7"/>
  <c r="G41" i="13" s="1"/>
  <c r="J116" i="7"/>
  <c r="G24" i="13" s="1"/>
  <c r="P115" i="7"/>
  <c r="M115" i="7"/>
  <c r="F41" i="13" s="1"/>
  <c r="J115" i="7"/>
  <c r="F24" i="13" s="1"/>
  <c r="P114" i="7"/>
  <c r="J114" i="7"/>
  <c r="E24" i="13" s="1"/>
  <c r="M113" i="7"/>
  <c r="D41" i="13" s="1"/>
  <c r="J113" i="7"/>
  <c r="D24" i="13" s="1"/>
  <c r="P120" i="6"/>
  <c r="J120" i="6"/>
  <c r="M25" i="13" s="1"/>
  <c r="P119" i="6"/>
  <c r="M119" i="6"/>
  <c r="K42" i="13" s="1"/>
  <c r="J119" i="6"/>
  <c r="K25" i="13" s="1"/>
  <c r="P118" i="6"/>
  <c r="M118" i="6"/>
  <c r="J42" i="13" s="1"/>
  <c r="J118" i="6"/>
  <c r="J25" i="13" s="1"/>
  <c r="P117" i="6"/>
  <c r="M117" i="6"/>
  <c r="I42" i="13" s="1"/>
  <c r="J117" i="6"/>
  <c r="I25" i="13" s="1"/>
  <c r="P116" i="6"/>
  <c r="M116" i="6"/>
  <c r="G42" i="13" s="1"/>
  <c r="J116" i="6"/>
  <c r="G25" i="13" s="1"/>
  <c r="P115" i="6"/>
  <c r="M115" i="6"/>
  <c r="F42" i="13" s="1"/>
  <c r="J115" i="6"/>
  <c r="F25" i="13" s="1"/>
  <c r="P114" i="6"/>
  <c r="J114" i="6"/>
  <c r="E25" i="13" s="1"/>
  <c r="M113" i="6"/>
  <c r="D42" i="13" s="1"/>
  <c r="J113" i="6"/>
  <c r="D25" i="13" s="1"/>
  <c r="P120" i="5"/>
  <c r="J120" i="5"/>
  <c r="M23" i="13" s="1"/>
  <c r="P119" i="5"/>
  <c r="M119" i="5"/>
  <c r="K40" i="13" s="1"/>
  <c r="J119" i="5"/>
  <c r="K23" i="13" s="1"/>
  <c r="P118" i="5"/>
  <c r="M118" i="5"/>
  <c r="J40" i="13" s="1"/>
  <c r="J118" i="5"/>
  <c r="J23" i="13" s="1"/>
  <c r="P117" i="5"/>
  <c r="M117" i="5"/>
  <c r="I40" i="13" s="1"/>
  <c r="J117" i="5"/>
  <c r="I23" i="13" s="1"/>
  <c r="P116" i="5"/>
  <c r="M116" i="5"/>
  <c r="G40" i="13" s="1"/>
  <c r="J116" i="5"/>
  <c r="G23" i="13" s="1"/>
  <c r="P115" i="5"/>
  <c r="M115" i="5"/>
  <c r="F40" i="13" s="1"/>
  <c r="J115" i="5"/>
  <c r="F23" i="13" s="1"/>
  <c r="P114" i="5"/>
  <c r="J114" i="5"/>
  <c r="E23" i="13" s="1"/>
  <c r="M113" i="5"/>
  <c r="D40" i="13" s="1"/>
  <c r="J113" i="5"/>
  <c r="D23" i="13" s="1"/>
  <c r="P120" i="4"/>
  <c r="J120" i="4"/>
  <c r="M22" i="13" s="1"/>
  <c r="P119" i="4"/>
  <c r="M119" i="4"/>
  <c r="K39" i="13" s="1"/>
  <c r="J119" i="4"/>
  <c r="K22" i="13" s="1"/>
  <c r="P118" i="4"/>
  <c r="M118" i="4"/>
  <c r="J39" i="13" s="1"/>
  <c r="J118" i="4"/>
  <c r="J22" i="13" s="1"/>
  <c r="P117" i="4"/>
  <c r="M117" i="4"/>
  <c r="I39" i="13" s="1"/>
  <c r="J117" i="4"/>
  <c r="I22" i="13" s="1"/>
  <c r="P116" i="4"/>
  <c r="M116" i="4"/>
  <c r="G39" i="13" s="1"/>
  <c r="J116" i="4"/>
  <c r="G22" i="13" s="1"/>
  <c r="P115" i="4"/>
  <c r="M115" i="4"/>
  <c r="F39" i="13" s="1"/>
  <c r="J115" i="4"/>
  <c r="F22" i="13" s="1"/>
  <c r="P114" i="4"/>
  <c r="J114" i="4"/>
  <c r="E22" i="13" s="1"/>
  <c r="M113" i="4"/>
  <c r="D39" i="13" s="1"/>
  <c r="J113" i="4"/>
  <c r="D22" i="13" s="1"/>
  <c r="P120" i="3"/>
  <c r="J120" i="3"/>
  <c r="M21" i="13" s="1"/>
  <c r="P119" i="3"/>
  <c r="M119" i="3"/>
  <c r="K38" i="13" s="1"/>
  <c r="J119" i="3"/>
  <c r="K21" i="13" s="1"/>
  <c r="P118" i="3"/>
  <c r="M118" i="3"/>
  <c r="J38" i="13" s="1"/>
  <c r="J118" i="3"/>
  <c r="J21" i="13" s="1"/>
  <c r="P117" i="3"/>
  <c r="M117" i="3"/>
  <c r="I38" i="13" s="1"/>
  <c r="J117" i="3"/>
  <c r="I21" i="13" s="1"/>
  <c r="P116" i="3"/>
  <c r="M116" i="3"/>
  <c r="G38" i="13" s="1"/>
  <c r="J116" i="3"/>
  <c r="G21" i="13" s="1"/>
  <c r="P115" i="3"/>
  <c r="M115" i="3"/>
  <c r="F38" i="13" s="1"/>
  <c r="J115" i="3"/>
  <c r="F21" i="13" s="1"/>
  <c r="P114" i="3"/>
  <c r="J114" i="3"/>
  <c r="E21" i="13" s="1"/>
  <c r="M113" i="3"/>
  <c r="D38" i="13" s="1"/>
  <c r="J113" i="3"/>
  <c r="D21" i="13" s="1"/>
  <c r="J120" i="2"/>
  <c r="M20" i="13" s="1"/>
  <c r="P120" i="2"/>
  <c r="P119" i="2"/>
  <c r="M119" i="2"/>
  <c r="K37" i="13" s="1"/>
  <c r="J119" i="2"/>
  <c r="K20" i="13" s="1"/>
  <c r="J118" i="2"/>
  <c r="J20" i="13" s="1"/>
  <c r="P118" i="2"/>
  <c r="M118" i="2"/>
  <c r="J37" i="13" s="1"/>
  <c r="P117" i="2"/>
  <c r="M117" i="2"/>
  <c r="I37" i="13" s="1"/>
  <c r="J117" i="2"/>
  <c r="I20" i="13" s="1"/>
  <c r="P116" i="2"/>
  <c r="M116" i="2"/>
  <c r="G37" i="13" s="1"/>
  <c r="J116" i="2"/>
  <c r="G20" i="13" s="1"/>
  <c r="P115" i="2"/>
  <c r="M115" i="2"/>
  <c r="F37" i="13" s="1"/>
  <c r="J115" i="2"/>
  <c r="F20" i="13" s="1"/>
  <c r="P114" i="2"/>
  <c r="J114" i="2"/>
  <c r="E20" i="13" s="1"/>
  <c r="M113" i="2"/>
  <c r="D37" i="13" s="1"/>
  <c r="J113" i="2"/>
  <c r="D20" i="13" s="1"/>
  <c r="P120" i="1"/>
  <c r="P119" i="1"/>
  <c r="P118" i="1"/>
  <c r="P117" i="1"/>
  <c r="P116" i="1"/>
  <c r="P115" i="1"/>
  <c r="P114" i="1"/>
  <c r="M119" i="1"/>
  <c r="M118" i="1"/>
  <c r="M117" i="1"/>
  <c r="M116" i="1"/>
  <c r="M115" i="1"/>
  <c r="J120" i="1"/>
  <c r="J119" i="1"/>
  <c r="J118" i="1"/>
  <c r="J117" i="1"/>
  <c r="J116" i="1"/>
  <c r="J115" i="1"/>
  <c r="J114" i="1"/>
  <c r="N39" i="13" l="1"/>
  <c r="N23" i="13"/>
  <c r="N26" i="13"/>
  <c r="N47" i="13"/>
  <c r="G19" i="13"/>
  <c r="G31" i="13" s="1"/>
  <c r="I8" i="13"/>
  <c r="M19" i="13"/>
  <c r="M31" i="13" s="1"/>
  <c r="I12" i="13"/>
  <c r="J36" i="13"/>
  <c r="J48" i="13" s="1"/>
  <c r="L10" i="13"/>
  <c r="G53" i="13"/>
  <c r="O8" i="13"/>
  <c r="Q116" i="1"/>
  <c r="M53" i="13"/>
  <c r="O12" i="13"/>
  <c r="Q120" i="1"/>
  <c r="Q119" i="3"/>
  <c r="K55" i="13"/>
  <c r="Q116" i="4"/>
  <c r="G56" i="13"/>
  <c r="Q117" i="5"/>
  <c r="I57" i="13"/>
  <c r="M57" i="13"/>
  <c r="Q120" i="5"/>
  <c r="E59" i="13"/>
  <c r="Q114" i="6"/>
  <c r="Q113" i="6"/>
  <c r="J59" i="13"/>
  <c r="Q118" i="6"/>
  <c r="Q115" i="7"/>
  <c r="F58" i="13"/>
  <c r="K58" i="13"/>
  <c r="Q119" i="7"/>
  <c r="Q115" i="8"/>
  <c r="F61" i="13"/>
  <c r="Q117" i="9"/>
  <c r="I60" i="13"/>
  <c r="Q120" i="9"/>
  <c r="M60" i="13"/>
  <c r="J62" i="13"/>
  <c r="Q118" i="10"/>
  <c r="Q116" i="12"/>
  <c r="G64" i="13"/>
  <c r="L12" i="13"/>
  <c r="M36" i="13"/>
  <c r="M48" i="13" s="1"/>
  <c r="E36" i="13"/>
  <c r="E48" i="13" s="1"/>
  <c r="L6" i="13"/>
  <c r="N40" i="13"/>
  <c r="I5" i="13"/>
  <c r="D19" i="13"/>
  <c r="I9" i="13"/>
  <c r="I19" i="13"/>
  <c r="I31" i="13" s="1"/>
  <c r="F36" i="13"/>
  <c r="L7" i="13"/>
  <c r="K36" i="13"/>
  <c r="K48" i="13" s="1"/>
  <c r="L11" i="13"/>
  <c r="Q117" i="1"/>
  <c r="I53" i="13"/>
  <c r="O9" i="13"/>
  <c r="N20" i="13"/>
  <c r="I54" i="13"/>
  <c r="Q117" i="2"/>
  <c r="E55" i="13"/>
  <c r="Q114" i="3"/>
  <c r="Q113" i="3"/>
  <c r="J55" i="13"/>
  <c r="Q118" i="3"/>
  <c r="Q115" i="4"/>
  <c r="F56" i="13"/>
  <c r="Q119" i="4"/>
  <c r="K56" i="13"/>
  <c r="G57" i="13"/>
  <c r="Q116" i="5"/>
  <c r="N25" i="13"/>
  <c r="I59" i="13"/>
  <c r="Q117" i="6"/>
  <c r="Q120" i="6"/>
  <c r="M59" i="13"/>
  <c r="Q114" i="7"/>
  <c r="E58" i="13"/>
  <c r="Q113" i="7"/>
  <c r="J58" i="13"/>
  <c r="Q118" i="7"/>
  <c r="N27" i="13"/>
  <c r="Q118" i="8"/>
  <c r="J61" i="13"/>
  <c r="Q119" i="8"/>
  <c r="K61" i="13"/>
  <c r="N43" i="13"/>
  <c r="Q116" i="9"/>
  <c r="G60" i="13"/>
  <c r="N28" i="13"/>
  <c r="I62" i="13"/>
  <c r="Q117" i="10"/>
  <c r="Q120" i="10"/>
  <c r="M62" i="13"/>
  <c r="E63" i="13"/>
  <c r="Q114" i="11"/>
  <c r="Q113" i="11"/>
  <c r="I63" i="13"/>
  <c r="Q117" i="11"/>
  <c r="Q120" i="11"/>
  <c r="M63" i="13"/>
  <c r="Q115" i="12"/>
  <c r="F64" i="13"/>
  <c r="Q119" i="12"/>
  <c r="K64" i="13"/>
  <c r="N113" i="1"/>
  <c r="L5" i="13"/>
  <c r="D36" i="13"/>
  <c r="G61" i="13"/>
  <c r="Q116" i="8"/>
  <c r="Q114" i="10"/>
  <c r="E62" i="13"/>
  <c r="Q113" i="10"/>
  <c r="Q115" i="11"/>
  <c r="F63" i="13"/>
  <c r="J63" i="13"/>
  <c r="Q118" i="11"/>
  <c r="I6" i="13"/>
  <c r="E19" i="13"/>
  <c r="E31" i="13" s="1"/>
  <c r="I10" i="13"/>
  <c r="J19" i="13"/>
  <c r="J31" i="13" s="1"/>
  <c r="L8" i="13"/>
  <c r="M10" i="13" s="1"/>
  <c r="G36" i="13"/>
  <c r="G48" i="13" s="1"/>
  <c r="E53" i="13"/>
  <c r="Q114" i="1"/>
  <c r="O6" i="13"/>
  <c r="Q113" i="1"/>
  <c r="Q118" i="1"/>
  <c r="J53" i="13"/>
  <c r="O10" i="13"/>
  <c r="P10" i="13" s="1"/>
  <c r="Q116" i="2"/>
  <c r="G54" i="13"/>
  <c r="N21" i="13"/>
  <c r="I55" i="13"/>
  <c r="Q117" i="3"/>
  <c r="Q120" i="3"/>
  <c r="M55" i="13"/>
  <c r="E56" i="13"/>
  <c r="N56" i="13" s="1"/>
  <c r="Q114" i="4"/>
  <c r="Q113" i="4"/>
  <c r="J56" i="13"/>
  <c r="Q118" i="4"/>
  <c r="Q115" i="5"/>
  <c r="F57" i="13"/>
  <c r="Q119" i="5"/>
  <c r="K57" i="13"/>
  <c r="N42" i="13"/>
  <c r="Q116" i="6"/>
  <c r="G59" i="13"/>
  <c r="N24" i="13"/>
  <c r="I58" i="13"/>
  <c r="Q117" i="7"/>
  <c r="Q120" i="7"/>
  <c r="M58" i="13"/>
  <c r="E61" i="13"/>
  <c r="Q114" i="8"/>
  <c r="Q113" i="8"/>
  <c r="Q117" i="8"/>
  <c r="I61" i="13"/>
  <c r="Q115" i="9"/>
  <c r="F60" i="13"/>
  <c r="Q119" i="9"/>
  <c r="K60" i="13"/>
  <c r="N45" i="13"/>
  <c r="Q116" i="10"/>
  <c r="G62" i="13"/>
  <c r="N46" i="13"/>
  <c r="E64" i="13"/>
  <c r="Q114" i="12"/>
  <c r="Q113" i="12"/>
  <c r="J64" i="13"/>
  <c r="Q118" i="12"/>
  <c r="N38" i="13"/>
  <c r="F115" i="2"/>
  <c r="D4" i="13"/>
  <c r="Q114" i="2"/>
  <c r="E54" i="13"/>
  <c r="Q113" i="2"/>
  <c r="Q120" i="2"/>
  <c r="M54" i="13"/>
  <c r="Q115" i="3"/>
  <c r="F55" i="13"/>
  <c r="F19" i="13"/>
  <c r="F31" i="13" s="1"/>
  <c r="I7" i="13"/>
  <c r="I11" i="13"/>
  <c r="K19" i="13"/>
  <c r="K31" i="13" s="1"/>
  <c r="L9" i="13"/>
  <c r="I36" i="13"/>
  <c r="I48" i="13" s="1"/>
  <c r="Q115" i="1"/>
  <c r="F53" i="13"/>
  <c r="O7" i="13"/>
  <c r="Q119" i="1"/>
  <c r="O11" i="13"/>
  <c r="K53" i="13"/>
  <c r="Q115" i="2"/>
  <c r="F54" i="13"/>
  <c r="J54" i="13"/>
  <c r="Q118" i="2"/>
  <c r="Q119" i="2"/>
  <c r="K54" i="13"/>
  <c r="Q116" i="3"/>
  <c r="G55" i="13"/>
  <c r="N22" i="13"/>
  <c r="Q117" i="4"/>
  <c r="I56" i="13"/>
  <c r="Q120" i="4"/>
  <c r="M56" i="13"/>
  <c r="E57" i="13"/>
  <c r="Q114" i="5"/>
  <c r="Q113" i="5"/>
  <c r="Q118" i="5"/>
  <c r="J57" i="13"/>
  <c r="Q115" i="6"/>
  <c r="F59" i="13"/>
  <c r="Q119" i="6"/>
  <c r="K59" i="13"/>
  <c r="N41" i="13"/>
  <c r="F48" i="13"/>
  <c r="Q116" i="7"/>
  <c r="G58" i="13"/>
  <c r="N113" i="8"/>
  <c r="D44" i="13"/>
  <c r="N44" i="13" s="1"/>
  <c r="M61" i="13"/>
  <c r="Q120" i="8"/>
  <c r="E60" i="13"/>
  <c r="Q114" i="9"/>
  <c r="Q113" i="9"/>
  <c r="J60" i="13"/>
  <c r="Q118" i="9"/>
  <c r="Q115" i="10"/>
  <c r="F62" i="13"/>
  <c r="K62" i="13"/>
  <c r="Q119" i="10"/>
  <c r="N29" i="13"/>
  <c r="Q116" i="11"/>
  <c r="G63" i="13"/>
  <c r="Q119" i="11"/>
  <c r="K63" i="13"/>
  <c r="N30" i="13"/>
  <c r="Q117" i="12"/>
  <c r="I64" i="13"/>
  <c r="Q120" i="12"/>
  <c r="M64" i="13"/>
  <c r="N37" i="13"/>
  <c r="D11" i="13"/>
  <c r="E12" i="13" s="1"/>
  <c r="K113" i="11"/>
  <c r="K113" i="12"/>
  <c r="N115" i="12"/>
  <c r="N115" i="10"/>
  <c r="K113" i="6"/>
  <c r="N116" i="1"/>
  <c r="K113" i="2"/>
  <c r="K113" i="4"/>
  <c r="N115" i="4"/>
  <c r="N120" i="11"/>
  <c r="N120" i="3"/>
  <c r="N116" i="2"/>
  <c r="N115" i="2"/>
  <c r="N115" i="6"/>
  <c r="K113" i="10"/>
  <c r="K113" i="3"/>
  <c r="K113" i="9"/>
  <c r="K113" i="5"/>
  <c r="K113" i="7"/>
  <c r="N113" i="5"/>
  <c r="N113" i="7"/>
  <c r="N113" i="9"/>
  <c r="N117" i="2"/>
  <c r="N117" i="4"/>
  <c r="N116" i="6"/>
  <c r="N119" i="6"/>
  <c r="N116" i="8"/>
  <c r="N119" i="8"/>
  <c r="N116" i="10"/>
  <c r="N119" i="10"/>
  <c r="N116" i="12"/>
  <c r="N119" i="12"/>
  <c r="N120" i="6"/>
  <c r="N114" i="6"/>
  <c r="N117" i="1"/>
  <c r="N113" i="2"/>
  <c r="N113" i="4"/>
  <c r="N113" i="6"/>
  <c r="N113" i="10"/>
  <c r="N117" i="11"/>
  <c r="N118" i="11"/>
  <c r="N119" i="11"/>
  <c r="N113" i="12"/>
  <c r="N120" i="10"/>
  <c r="N120" i="7"/>
  <c r="N120" i="2"/>
  <c r="N114" i="10"/>
  <c r="N114" i="7"/>
  <c r="N114" i="2"/>
  <c r="F119" i="9"/>
  <c r="F120" i="9"/>
  <c r="F121" i="9"/>
  <c r="F119" i="11"/>
  <c r="F121" i="11"/>
  <c r="F120" i="11"/>
  <c r="F119" i="8"/>
  <c r="F120" i="8"/>
  <c r="F121" i="8"/>
  <c r="F119" i="7"/>
  <c r="F121" i="7"/>
  <c r="F120" i="7"/>
  <c r="F119" i="4"/>
  <c r="F121" i="4"/>
  <c r="F120" i="4"/>
  <c r="F119" i="2"/>
  <c r="F120" i="2"/>
  <c r="F121" i="2"/>
  <c r="N118" i="4"/>
  <c r="N118" i="6"/>
  <c r="N118" i="10"/>
  <c r="N117" i="12"/>
  <c r="N118" i="1"/>
  <c r="N115" i="3"/>
  <c r="N116" i="3"/>
  <c r="N117" i="3"/>
  <c r="N118" i="3"/>
  <c r="N119" i="3"/>
  <c r="N115" i="5"/>
  <c r="N116" i="5"/>
  <c r="N117" i="5"/>
  <c r="N118" i="5"/>
  <c r="N119" i="5"/>
  <c r="N115" i="7"/>
  <c r="N116" i="7"/>
  <c r="N117" i="7"/>
  <c r="N118" i="7"/>
  <c r="N119" i="7"/>
  <c r="K113" i="8"/>
  <c r="N115" i="9"/>
  <c r="N116" i="9"/>
  <c r="N117" i="9"/>
  <c r="N118" i="9"/>
  <c r="N119" i="9"/>
  <c r="N113" i="11"/>
  <c r="N115" i="11"/>
  <c r="N116" i="11"/>
  <c r="N120" i="1"/>
  <c r="N120" i="8"/>
  <c r="N120" i="5"/>
  <c r="N114" i="1"/>
  <c r="N114" i="8"/>
  <c r="N114" i="5"/>
  <c r="K113" i="1"/>
  <c r="N119" i="2"/>
  <c r="N116" i="4"/>
  <c r="N119" i="4"/>
  <c r="N117" i="6"/>
  <c r="N117" i="10"/>
  <c r="N118" i="12"/>
  <c r="N114" i="11"/>
  <c r="N114" i="3"/>
  <c r="N115" i="1"/>
  <c r="N119" i="1"/>
  <c r="N118" i="2"/>
  <c r="N113" i="3"/>
  <c r="N115" i="8"/>
  <c r="N117" i="8"/>
  <c r="N118" i="8"/>
  <c r="N120" i="12"/>
  <c r="N120" i="9"/>
  <c r="N120" i="4"/>
  <c r="N114" i="12"/>
  <c r="N114" i="9"/>
  <c r="N114" i="4"/>
  <c r="F119" i="12"/>
  <c r="F121" i="12"/>
  <c r="F120" i="12"/>
  <c r="F119" i="10"/>
  <c r="F120" i="10"/>
  <c r="F121" i="10"/>
  <c r="F119" i="6"/>
  <c r="F120" i="6"/>
  <c r="F121" i="6"/>
  <c r="F119" i="5"/>
  <c r="F121" i="5"/>
  <c r="F120" i="5"/>
  <c r="F119" i="3"/>
  <c r="F121" i="3"/>
  <c r="F120" i="3"/>
  <c r="F113" i="2"/>
  <c r="F114" i="2"/>
  <c r="K115" i="10"/>
  <c r="K117" i="12"/>
  <c r="F114" i="12"/>
  <c r="F113" i="12"/>
  <c r="F114" i="10"/>
  <c r="F113" i="10"/>
  <c r="F114" i="6"/>
  <c r="F113" i="6"/>
  <c r="F113" i="5"/>
  <c r="F114" i="5"/>
  <c r="F114" i="3"/>
  <c r="F113" i="3"/>
  <c r="F113" i="1"/>
  <c r="F114" i="1"/>
  <c r="F114" i="4"/>
  <c r="F113" i="4"/>
  <c r="K120" i="5"/>
  <c r="F114" i="9"/>
  <c r="F113" i="9"/>
  <c r="F114" i="11"/>
  <c r="F113" i="11"/>
  <c r="F114" i="8"/>
  <c r="F113" i="8"/>
  <c r="F114" i="7"/>
  <c r="F113" i="7"/>
  <c r="K116" i="11"/>
  <c r="K118" i="6"/>
  <c r="K116" i="7"/>
  <c r="K120" i="3"/>
  <c r="K115" i="8"/>
  <c r="K120" i="10"/>
  <c r="E10" i="13"/>
  <c r="K117" i="4"/>
  <c r="K119" i="1"/>
  <c r="K114" i="7"/>
  <c r="K119" i="2"/>
  <c r="K115" i="5"/>
  <c r="K117" i="6"/>
  <c r="K117" i="7"/>
  <c r="K117" i="1"/>
  <c r="K119" i="3"/>
  <c r="K116" i="9"/>
  <c r="K115" i="4"/>
  <c r="K118" i="4"/>
  <c r="K119" i="4"/>
  <c r="K114" i="5"/>
  <c r="K120" i="7"/>
  <c r="K119" i="9"/>
  <c r="S12" i="13"/>
  <c r="S7" i="13"/>
  <c r="K116" i="5"/>
  <c r="K117" i="5"/>
  <c r="K118" i="5"/>
  <c r="K119" i="5"/>
  <c r="K117" i="8"/>
  <c r="K115" i="1"/>
  <c r="K118" i="7"/>
  <c r="K120" i="2"/>
  <c r="K118" i="11"/>
  <c r="K114" i="12"/>
  <c r="K118" i="12"/>
  <c r="K119" i="12"/>
  <c r="K115" i="12"/>
  <c r="K117" i="2"/>
  <c r="K114" i="2"/>
  <c r="K120" i="4"/>
  <c r="K119" i="6"/>
  <c r="K120" i="6"/>
  <c r="K115" i="6"/>
  <c r="K114" i="6"/>
  <c r="K116" i="6"/>
  <c r="K119" i="7"/>
  <c r="K118" i="9"/>
  <c r="K120" i="9"/>
  <c r="K119" i="11"/>
  <c r="K120" i="11"/>
  <c r="K115" i="7"/>
  <c r="K117" i="3"/>
  <c r="K118" i="3"/>
  <c r="K114" i="3"/>
  <c r="K115" i="3"/>
  <c r="K116" i="3"/>
  <c r="K118" i="8"/>
  <c r="K114" i="11"/>
  <c r="K117" i="9"/>
  <c r="K114" i="1"/>
  <c r="K118" i="2"/>
  <c r="K116" i="2"/>
  <c r="K115" i="2"/>
  <c r="K117" i="11"/>
  <c r="K114" i="8"/>
  <c r="K116" i="4"/>
  <c r="K116" i="8"/>
  <c r="K116" i="1"/>
  <c r="K120" i="1"/>
  <c r="K118" i="1"/>
  <c r="K119" i="8"/>
  <c r="K120" i="8"/>
  <c r="K114" i="9"/>
  <c r="K115" i="9"/>
  <c r="K117" i="10"/>
  <c r="K116" i="10"/>
  <c r="K118" i="10"/>
  <c r="K114" i="10"/>
  <c r="K119" i="10"/>
  <c r="K115" i="11"/>
  <c r="K114" i="4"/>
  <c r="K120" i="12"/>
  <c r="K116" i="12"/>
  <c r="N60" i="13" l="1"/>
  <c r="N54" i="13"/>
  <c r="M65" i="13"/>
  <c r="N55" i="13"/>
  <c r="G65" i="13"/>
  <c r="J65" i="13"/>
  <c r="N57" i="13"/>
  <c r="N64" i="13"/>
  <c r="F65" i="13"/>
  <c r="E65" i="13"/>
  <c r="N53" i="13"/>
  <c r="N62" i="13"/>
  <c r="D48" i="13"/>
  <c r="N36" i="13"/>
  <c r="I65" i="13"/>
  <c r="D31" i="13"/>
  <c r="N19" i="13"/>
  <c r="K65" i="13"/>
  <c r="N58" i="13"/>
  <c r="N61" i="13"/>
  <c r="M5" i="13"/>
  <c r="N63" i="13"/>
  <c r="N59" i="13"/>
  <c r="P12" i="13"/>
  <c r="P7" i="13"/>
  <c r="M12" i="13"/>
  <c r="S5" i="13"/>
  <c r="M8" i="13"/>
  <c r="P11" i="13"/>
  <c r="M9" i="13"/>
  <c r="M11" i="13"/>
  <c r="S6" i="13"/>
  <c r="P9" i="13"/>
  <c r="J5" i="13"/>
  <c r="S8" i="13"/>
  <c r="S11" i="13"/>
  <c r="M6" i="13"/>
  <c r="P6" i="13"/>
  <c r="M7" i="13"/>
  <c r="S9" i="13"/>
  <c r="S10" i="13"/>
  <c r="P8" i="13"/>
  <c r="P5" i="13"/>
  <c r="E11" i="13"/>
  <c r="E13" i="13"/>
  <c r="E7" i="13"/>
  <c r="E6" i="13"/>
  <c r="E5" i="13"/>
  <c r="J7" i="13"/>
  <c r="J12" i="13"/>
  <c r="J6" i="13"/>
  <c r="J9" i="13"/>
  <c r="J8" i="13"/>
  <c r="J10" i="13"/>
  <c r="J11" i="1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<sst xmlns="http://schemas.openxmlformats.org/spreadsheetml/2006/main" count="1307" uniqueCount="113">
  <si>
    <t>Lead Tracker</t>
  </si>
  <si>
    <t>Income</t>
  </si>
  <si>
    <t>Savings</t>
  </si>
  <si>
    <t>Name:</t>
  </si>
  <si>
    <t>Dashboard:</t>
  </si>
  <si>
    <t>Month:</t>
  </si>
  <si>
    <t>January</t>
  </si>
  <si>
    <t>Year:</t>
  </si>
  <si>
    <t>Locks</t>
  </si>
  <si>
    <t>#</t>
  </si>
  <si>
    <t>Day</t>
  </si>
  <si>
    <t>Status</t>
  </si>
  <si>
    <t>Client Name</t>
  </si>
  <si>
    <t>Credit
Score</t>
  </si>
  <si>
    <t>Referral
Source</t>
  </si>
  <si>
    <t>Referral
Source Name</t>
  </si>
  <si>
    <t>Loan Purpose</t>
  </si>
  <si>
    <t>Client
Phone</t>
  </si>
  <si>
    <t>Client
Email</t>
  </si>
  <si>
    <t>Call
Attempts</t>
  </si>
  <si>
    <t>Date</t>
  </si>
  <si>
    <t>Name</t>
  </si>
  <si>
    <t>Source</t>
  </si>
  <si>
    <t>Status:</t>
  </si>
  <si>
    <t>Source:</t>
  </si>
  <si>
    <r>
      <rPr>
        <b/>
        <sz val="11"/>
        <color theme="1"/>
        <rFont val="Calibri"/>
        <family val="2"/>
        <scheme val="minor"/>
      </rPr>
      <t>CCR</t>
    </r>
    <r>
      <rPr>
        <sz val="11"/>
        <color theme="1"/>
        <rFont val="Calibri"/>
        <family val="2"/>
        <scheme val="minor"/>
      </rPr>
      <t xml:space="preserve"> = Current Client Referral, </t>
    </r>
    <r>
      <rPr>
        <b/>
        <sz val="11"/>
        <color theme="1"/>
        <rFont val="Calibri"/>
        <family val="2"/>
        <scheme val="minor"/>
      </rPr>
      <t>PCR</t>
    </r>
    <r>
      <rPr>
        <sz val="11"/>
        <color theme="1"/>
        <rFont val="Calibri"/>
        <family val="2"/>
        <scheme val="minor"/>
      </rPr>
      <t xml:space="preserve"> = Past Client Referral, </t>
    </r>
    <r>
      <rPr>
        <b/>
        <sz val="11"/>
        <color theme="1"/>
        <rFont val="Calibri"/>
        <family val="2"/>
        <scheme val="minor"/>
      </rPr>
      <t>PC</t>
    </r>
    <r>
      <rPr>
        <sz val="11"/>
        <color theme="1"/>
        <rFont val="Calibri"/>
        <family val="2"/>
        <scheme val="minor"/>
      </rPr>
      <t xml:space="preserve"> = Past Client, </t>
    </r>
    <r>
      <rPr>
        <b/>
        <sz val="11"/>
        <color theme="1"/>
        <rFont val="Calibri"/>
        <family val="2"/>
        <scheme val="minor"/>
      </rPr>
      <t>PF</t>
    </r>
    <r>
      <rPr>
        <sz val="11"/>
        <color theme="1"/>
        <rFont val="Calibri"/>
        <family val="2"/>
        <scheme val="minor"/>
      </rPr>
      <t xml:space="preserve"> = Personal Friend, </t>
    </r>
    <r>
      <rPr>
        <b/>
        <sz val="11"/>
        <color theme="1"/>
        <rFont val="Calibri"/>
        <family val="2"/>
        <scheme val="minor"/>
      </rPr>
      <t>RLTR</t>
    </r>
    <r>
      <rPr>
        <sz val="11"/>
        <color theme="1"/>
        <rFont val="Calibri"/>
        <family val="2"/>
        <scheme val="minor"/>
      </rPr>
      <t xml:space="preserve"> = Realtor, </t>
    </r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 xml:space="preserve"> = Advertisement, </t>
    </r>
    <r>
      <rPr>
        <b/>
        <sz val="11"/>
        <color theme="1"/>
        <rFont val="Calibri"/>
        <family val="2"/>
        <scheme val="minor"/>
      </rPr>
      <t>BUS</t>
    </r>
    <r>
      <rPr>
        <sz val="11"/>
        <color theme="1"/>
        <rFont val="Calibri"/>
        <family val="2"/>
        <scheme val="minor"/>
      </rPr>
      <t xml:space="preserve"> = Business Person, </t>
    </r>
    <r>
      <rPr>
        <b/>
        <sz val="11"/>
        <color theme="1"/>
        <rFont val="Calibri"/>
        <family val="2"/>
        <scheme val="minor"/>
      </rPr>
      <t>BLDR</t>
    </r>
    <r>
      <rPr>
        <sz val="11"/>
        <color theme="1"/>
        <rFont val="Calibri"/>
        <family val="2"/>
        <scheme val="minor"/>
      </rPr>
      <t xml:space="preserve"> = Builder</t>
    </r>
  </si>
  <si>
    <t>Goals</t>
  </si>
  <si>
    <t>Metrics</t>
  </si>
  <si>
    <t>Totals</t>
  </si>
  <si>
    <t>%</t>
  </si>
  <si>
    <t>Source of Locks</t>
  </si>
  <si>
    <t>Total Leads</t>
  </si>
  <si>
    <t>-</t>
  </si>
  <si>
    <t>Leads per
Referral Source</t>
  </si>
  <si>
    <t>% of Leads</t>
  </si>
  <si>
    <t>Locks per
Referral Source</t>
  </si>
  <si>
    <t>Purchase Leads</t>
  </si>
  <si>
    <t>% of Total Leads</t>
  </si>
  <si>
    <t>CCR</t>
  </si>
  <si>
    <t>Refinance Leads</t>
  </si>
  <si>
    <t>PCR</t>
  </si>
  <si>
    <t>Credit Pulls</t>
  </si>
  <si>
    <t>Lead to Credit Pull %</t>
  </si>
  <si>
    <t>PC</t>
  </si>
  <si>
    <t>Purchase Credit Pulls</t>
  </si>
  <si>
    <t>PF</t>
  </si>
  <si>
    <t>Refinance Credit Pulls</t>
  </si>
  <si>
    <t>RLTR</t>
  </si>
  <si>
    <t>AD</t>
  </si>
  <si>
    <t>BUS</t>
  </si>
  <si>
    <t>BLDR</t>
  </si>
  <si>
    <t>Lead to Lock %</t>
  </si>
  <si>
    <t>Purchase Locks</t>
  </si>
  <si>
    <t>Refinance Locks</t>
  </si>
  <si>
    <t>CONVERSION  %</t>
  </si>
  <si>
    <t>February</t>
  </si>
  <si>
    <r>
      <t>CCR</t>
    </r>
    <r>
      <rPr>
        <sz val="11"/>
        <color theme="1"/>
        <rFont val="Calibri"/>
        <family val="2"/>
        <scheme val="minor"/>
      </rPr>
      <t xml:space="preserve"> = Current Client Referral, </t>
    </r>
    <r>
      <rPr>
        <b/>
        <sz val="11"/>
        <color theme="1"/>
        <rFont val="Calibri"/>
        <family val="2"/>
        <scheme val="minor"/>
      </rPr>
      <t>PCR</t>
    </r>
    <r>
      <rPr>
        <sz val="11"/>
        <color theme="1"/>
        <rFont val="Calibri"/>
        <family val="2"/>
        <scheme val="minor"/>
      </rPr>
      <t xml:space="preserve"> = Past Client Referral, </t>
    </r>
    <r>
      <rPr>
        <b/>
        <sz val="11"/>
        <color theme="1"/>
        <rFont val="Calibri"/>
        <family val="2"/>
        <scheme val="minor"/>
      </rPr>
      <t>PC</t>
    </r>
    <r>
      <rPr>
        <sz val="11"/>
        <color theme="1"/>
        <rFont val="Calibri"/>
        <family val="2"/>
        <scheme val="minor"/>
      </rPr>
      <t xml:space="preserve"> = Past Client, </t>
    </r>
    <r>
      <rPr>
        <b/>
        <sz val="11"/>
        <color theme="1"/>
        <rFont val="Calibri"/>
        <family val="2"/>
        <scheme val="minor"/>
      </rPr>
      <t>PF</t>
    </r>
    <r>
      <rPr>
        <sz val="11"/>
        <color theme="1"/>
        <rFont val="Calibri"/>
        <family val="2"/>
        <scheme val="minor"/>
      </rPr>
      <t xml:space="preserve"> = Personal Friend, </t>
    </r>
    <r>
      <rPr>
        <b/>
        <sz val="11"/>
        <color theme="1"/>
        <rFont val="Calibri"/>
        <family val="2"/>
        <scheme val="minor"/>
      </rPr>
      <t>RLTR</t>
    </r>
    <r>
      <rPr>
        <sz val="11"/>
        <color theme="1"/>
        <rFont val="Calibri"/>
        <family val="2"/>
        <scheme val="minor"/>
      </rPr>
      <t xml:space="preserve"> = Realtor, </t>
    </r>
    <r>
      <rPr>
        <b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 xml:space="preserve"> = Advertisement, </t>
    </r>
    <r>
      <rPr>
        <b/>
        <sz val="11"/>
        <color theme="1"/>
        <rFont val="Calibri"/>
        <family val="2"/>
        <scheme val="minor"/>
      </rPr>
      <t>BUS</t>
    </r>
    <r>
      <rPr>
        <sz val="11"/>
        <color theme="1"/>
        <rFont val="Calibri"/>
        <family val="2"/>
        <scheme val="minor"/>
      </rPr>
      <t xml:space="preserve"> = Business Person, </t>
    </r>
    <r>
      <rPr>
        <b/>
        <sz val="11"/>
        <color theme="1"/>
        <rFont val="Calibri"/>
        <family val="2"/>
        <scheme val="minor"/>
      </rPr>
      <t>BLDR</t>
    </r>
    <r>
      <rPr>
        <sz val="11"/>
        <color theme="1"/>
        <rFont val="Calibri"/>
        <family val="2"/>
        <scheme val="minor"/>
      </rPr>
      <t xml:space="preserve"> = Builder</t>
    </r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</si>
  <si>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</si>
  <si>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</si>
  <si>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</si>
  <si>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</si>
  <si>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</si>
  <si>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</si>
  <si>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</si>
  <si>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</si>
  <si>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</si>
  <si>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</si>
  <si>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Lead Tracker: YTD Totals</t>
  </si>
  <si>
    <t>CONVERSION %</t>
  </si>
  <si>
    <t>Notes</t>
  </si>
  <si>
    <t>Preapproved</t>
  </si>
  <si>
    <t>Locked</t>
  </si>
  <si>
    <t>4-Locked</t>
  </si>
  <si>
    <t>1-New</t>
  </si>
  <si>
    <t>2-Qualified</t>
  </si>
  <si>
    <t>5-Unqualified</t>
  </si>
  <si>
    <t>7-No Response</t>
  </si>
  <si>
    <t>6-Bad</t>
  </si>
  <si>
    <t>8-MIA</t>
  </si>
  <si>
    <t>3-Preapproved</t>
  </si>
  <si>
    <t>Preapprovals</t>
  </si>
  <si>
    <t>Source of Preapprovals</t>
  </si>
  <si>
    <t>Preapprovals
per Referral Source</t>
  </si>
  <si>
    <t>40 (80%)</t>
  </si>
  <si>
    <t>20 (50%)</t>
  </si>
  <si>
    <t>10 (20%)</t>
  </si>
  <si>
    <t>% of Total Locks</t>
  </si>
  <si>
    <t>Purpose</t>
  </si>
  <si>
    <t>480 (80%)</t>
  </si>
  <si>
    <t>240 (50%)</t>
  </si>
  <si>
    <t>120 (20%)</t>
  </si>
  <si>
    <r>
      <rPr>
        <b/>
        <sz val="10.5"/>
        <color theme="1"/>
        <rFont val="Calibri"/>
        <family val="2"/>
        <scheme val="minor"/>
      </rPr>
      <t>1-New</t>
    </r>
    <r>
      <rPr>
        <sz val="10.5"/>
        <color theme="1"/>
        <rFont val="Calibri"/>
        <family val="2"/>
        <scheme val="minor"/>
      </rPr>
      <t xml:space="preserve"> = New Lead, </t>
    </r>
    <r>
      <rPr>
        <b/>
        <sz val="10.5"/>
        <color theme="1"/>
        <rFont val="Calibri"/>
        <family val="2"/>
        <scheme val="minor"/>
      </rPr>
      <t>2-Qualified</t>
    </r>
    <r>
      <rPr>
        <sz val="10.5"/>
        <color theme="1"/>
        <rFont val="Calibri"/>
        <family val="2"/>
        <scheme val="minor"/>
      </rPr>
      <t xml:space="preserve"> = Lead Qualified, </t>
    </r>
    <r>
      <rPr>
        <b/>
        <sz val="10.5"/>
        <color theme="1"/>
        <rFont val="Calibri"/>
        <family val="2"/>
        <scheme val="minor"/>
      </rPr>
      <t>3-Preapproved</t>
    </r>
    <r>
      <rPr>
        <sz val="10.5"/>
        <color theme="1"/>
        <rFont val="Calibri"/>
        <family val="2"/>
        <scheme val="minor"/>
      </rPr>
      <t xml:space="preserve"> = Lead Preapproved, </t>
    </r>
    <r>
      <rPr>
        <b/>
        <sz val="10.5"/>
        <color theme="1"/>
        <rFont val="Calibri"/>
        <family val="2"/>
        <scheme val="minor"/>
      </rPr>
      <t>4-Locked</t>
    </r>
    <r>
      <rPr>
        <sz val="10.5"/>
        <color theme="1"/>
        <rFont val="Calibri"/>
        <family val="2"/>
        <scheme val="minor"/>
      </rPr>
      <t xml:space="preserve"> = Deal Locked, </t>
    </r>
    <r>
      <rPr>
        <b/>
        <sz val="10.5"/>
        <color theme="1"/>
        <rFont val="Calibri"/>
        <family val="2"/>
        <scheme val="minor"/>
      </rPr>
      <t>5-Unqualified</t>
    </r>
    <r>
      <rPr>
        <sz val="10.5"/>
        <color theme="1"/>
        <rFont val="Calibri"/>
        <family val="2"/>
        <scheme val="minor"/>
      </rPr>
      <t xml:space="preserve"> = Lead Doesn't Qualify, </t>
    </r>
    <r>
      <rPr>
        <b/>
        <sz val="10.5"/>
        <color theme="1"/>
        <rFont val="Calibri"/>
        <family val="2"/>
        <scheme val="minor"/>
      </rPr>
      <t>6-Bad =</t>
    </r>
    <r>
      <rPr>
        <sz val="10.5"/>
        <color theme="1"/>
        <rFont val="Calibri"/>
        <family val="2"/>
        <scheme val="minor"/>
      </rPr>
      <t xml:space="preserve"> Bad Lead, </t>
    </r>
    <r>
      <rPr>
        <b/>
        <sz val="10.5"/>
        <color theme="1"/>
        <rFont val="Calibri"/>
        <family val="2"/>
        <scheme val="minor"/>
      </rPr>
      <t xml:space="preserve">7-No Response = </t>
    </r>
    <r>
      <rPr>
        <sz val="10.5"/>
        <color theme="1"/>
        <rFont val="Calibri"/>
        <family val="2"/>
        <scheme val="minor"/>
      </rPr>
      <t xml:space="preserve">Lead Hasn't Responded, </t>
    </r>
    <r>
      <rPr>
        <b/>
        <sz val="10.5"/>
        <color theme="1"/>
        <rFont val="Calibri"/>
        <family val="2"/>
        <scheme val="minor"/>
      </rPr>
      <t>8-MIA</t>
    </r>
    <r>
      <rPr>
        <sz val="10.5"/>
        <color theme="1"/>
        <rFont val="Calibri"/>
        <family val="2"/>
        <scheme val="minor"/>
      </rPr>
      <t xml:space="preserve"> = Never Connected with Lead</t>
    </r>
  </si>
  <si>
    <r>
      <t>1-New</t>
    </r>
    <r>
      <rPr>
        <sz val="10.5"/>
        <color theme="1"/>
        <rFont val="Calibri"/>
        <family val="2"/>
        <scheme val="minor"/>
      </rPr>
      <t xml:space="preserve"> = New Lead, </t>
    </r>
    <r>
      <rPr>
        <b/>
        <sz val="10.5"/>
        <color theme="1"/>
        <rFont val="Calibri"/>
        <family val="2"/>
        <scheme val="minor"/>
      </rPr>
      <t>2-Qualified</t>
    </r>
    <r>
      <rPr>
        <sz val="10.5"/>
        <color theme="1"/>
        <rFont val="Calibri"/>
        <family val="2"/>
        <scheme val="minor"/>
      </rPr>
      <t xml:space="preserve"> = Lead Qualified, </t>
    </r>
    <r>
      <rPr>
        <b/>
        <sz val="10.5"/>
        <color theme="1"/>
        <rFont val="Calibri"/>
        <family val="2"/>
        <scheme val="minor"/>
      </rPr>
      <t>3-Preapproved</t>
    </r>
    <r>
      <rPr>
        <sz val="10.5"/>
        <color theme="1"/>
        <rFont val="Calibri"/>
        <family val="2"/>
        <scheme val="minor"/>
      </rPr>
      <t xml:space="preserve"> = Lead Preapproved, </t>
    </r>
    <r>
      <rPr>
        <b/>
        <sz val="10.5"/>
        <color theme="1"/>
        <rFont val="Calibri"/>
        <family val="2"/>
        <scheme val="minor"/>
      </rPr>
      <t>4-Locked</t>
    </r>
    <r>
      <rPr>
        <sz val="10.5"/>
        <color theme="1"/>
        <rFont val="Calibri"/>
        <family val="2"/>
        <scheme val="minor"/>
      </rPr>
      <t xml:space="preserve"> = Deal Locked, </t>
    </r>
    <r>
      <rPr>
        <b/>
        <sz val="10.5"/>
        <color theme="1"/>
        <rFont val="Calibri"/>
        <family val="2"/>
        <scheme val="minor"/>
      </rPr>
      <t>5-Unqualified</t>
    </r>
    <r>
      <rPr>
        <sz val="10.5"/>
        <color theme="1"/>
        <rFont val="Calibri"/>
        <family val="2"/>
        <scheme val="minor"/>
      </rPr>
      <t xml:space="preserve"> = Lead Doesn't Qualify, </t>
    </r>
    <r>
      <rPr>
        <b/>
        <sz val="10.5"/>
        <color theme="1"/>
        <rFont val="Calibri"/>
        <family val="2"/>
        <scheme val="minor"/>
      </rPr>
      <t>6-Bad =</t>
    </r>
    <r>
      <rPr>
        <sz val="10.5"/>
        <color theme="1"/>
        <rFont val="Calibri"/>
        <family val="2"/>
        <scheme val="minor"/>
      </rPr>
      <t xml:space="preserve"> Bad Lead, </t>
    </r>
    <r>
      <rPr>
        <b/>
        <sz val="10.5"/>
        <color theme="1"/>
        <rFont val="Calibri"/>
        <family val="2"/>
        <scheme val="minor"/>
      </rPr>
      <t xml:space="preserve">7-No Response = </t>
    </r>
    <r>
      <rPr>
        <sz val="10.5"/>
        <color theme="1"/>
        <rFont val="Calibri"/>
        <family val="2"/>
        <scheme val="minor"/>
      </rPr>
      <t xml:space="preserve">Lead Hasn't Responded, </t>
    </r>
    <r>
      <rPr>
        <b/>
        <sz val="10.5"/>
        <color theme="1"/>
        <rFont val="Calibri"/>
        <family val="2"/>
        <scheme val="minor"/>
      </rPr>
      <t>8-MIA</t>
    </r>
    <r>
      <rPr>
        <sz val="10.5"/>
        <color theme="1"/>
        <rFont val="Calibri"/>
        <family val="2"/>
        <scheme val="minor"/>
      </rPr>
      <t xml:space="preserve"> = Never Connected with Lead</t>
    </r>
  </si>
  <si>
    <t>90% +</t>
  </si>
  <si>
    <t>% of Preapprovals</t>
  </si>
  <si>
    <t>% of Locks</t>
  </si>
  <si>
    <t>Source of Closings</t>
  </si>
  <si>
    <t>% of Closings</t>
  </si>
  <si>
    <t>Closings per
Referral Source</t>
  </si>
  <si>
    <r>
      <rPr>
        <b/>
        <sz val="24"/>
        <color rgb="FFFF0000"/>
        <rFont val="Arial"/>
        <family val="2"/>
      </rPr>
      <t>Scroll to the right -&gt;</t>
    </r>
    <r>
      <rPr>
        <b/>
        <sz val="16"/>
        <color rgb="FFFF0000"/>
        <rFont val="Arial"/>
        <family val="2"/>
      </rPr>
      <t xml:space="preserve">
C</t>
    </r>
    <r>
      <rPr>
        <b/>
        <sz val="14"/>
        <color rgb="FFFF0000"/>
        <rFont val="Arial"/>
        <family val="2"/>
      </rPr>
      <t>omplete Preapprovals, Locks
and Closings</t>
    </r>
  </si>
  <si>
    <r>
      <t>Scroll to the right -&gt;</t>
    </r>
    <r>
      <rPr>
        <b/>
        <sz val="16"/>
        <color rgb="FFFF0000"/>
        <rFont val="Arial"/>
        <family val="2"/>
      </rPr>
      <t xml:space="preserve">
C</t>
    </r>
    <r>
      <rPr>
        <b/>
        <sz val="14"/>
        <color rgb="FFFF0000"/>
        <rFont val="Arial"/>
        <family val="2"/>
      </rPr>
      <t>omplete Preapprovals, Locks
and Closings</t>
    </r>
  </si>
  <si>
    <t>Closed</t>
  </si>
  <si>
    <r>
      <rPr>
        <b/>
        <sz val="11"/>
        <color rgb="FFFF0000"/>
        <rFont val="Calibri"/>
        <family val="2"/>
        <scheme val="minor"/>
      </rPr>
      <t>No matter what month the lead was received, enter them here</t>
    </r>
    <r>
      <rPr>
        <b/>
        <sz val="11"/>
        <color theme="1"/>
        <rFont val="Calibri"/>
        <family val="2"/>
        <scheme val="minor"/>
      </rPr>
      <t xml:space="preserve">
Preapproved:</t>
    </r>
    <r>
      <rPr>
        <sz val="11"/>
        <color theme="1"/>
        <rFont val="Calibri"/>
        <family val="2"/>
        <scheme val="minor"/>
      </rPr>
      <t xml:space="preserve"> Full 1003 &amp; credit report, all docs collected, preapproval issued
</t>
    </r>
    <r>
      <rPr>
        <b/>
        <sz val="11"/>
        <color theme="1"/>
        <rFont val="Calibri"/>
        <family val="2"/>
        <scheme val="minor"/>
      </rPr>
      <t xml:space="preserve">Locked: </t>
    </r>
    <r>
      <rPr>
        <sz val="11"/>
        <color theme="1"/>
        <rFont val="Calibri"/>
        <family val="2"/>
        <scheme val="minor"/>
      </rPr>
      <t xml:space="preserve">Interest rate locked, loan turned into minimum standards
</t>
    </r>
    <r>
      <rPr>
        <b/>
        <sz val="11"/>
        <color theme="1"/>
        <rFont val="Calibri"/>
        <family val="2"/>
        <scheme val="minor"/>
      </rPr>
      <t>Closed:</t>
    </r>
    <r>
      <rPr>
        <sz val="11"/>
        <color theme="1"/>
        <rFont val="Calibri"/>
        <family val="2"/>
        <scheme val="minor"/>
      </rPr>
      <t xml:space="preserve"> Loan closed and funded</t>
    </r>
  </si>
  <si>
    <r>
      <t>No matter what month the lead was received, enter them here</t>
    </r>
    <r>
      <rPr>
        <b/>
        <sz val="11"/>
        <color theme="1"/>
        <rFont val="Calibri"/>
        <family val="2"/>
        <scheme val="minor"/>
      </rPr>
      <t xml:space="preserve">
Preapproved:</t>
    </r>
    <r>
      <rPr>
        <sz val="11"/>
        <color theme="1"/>
        <rFont val="Calibri"/>
        <family val="2"/>
        <scheme val="minor"/>
      </rPr>
      <t xml:space="preserve"> Full 1003 &amp; credit report, all docs collected, preapproval issued
</t>
    </r>
    <r>
      <rPr>
        <b/>
        <sz val="11"/>
        <color theme="1"/>
        <rFont val="Calibri"/>
        <family val="2"/>
        <scheme val="minor"/>
      </rPr>
      <t xml:space="preserve">Locked: </t>
    </r>
    <r>
      <rPr>
        <sz val="11"/>
        <color theme="1"/>
        <rFont val="Calibri"/>
        <family val="2"/>
        <scheme val="minor"/>
      </rPr>
      <t xml:space="preserve">Interest rate locked, loan turned into minimum standards
</t>
    </r>
    <r>
      <rPr>
        <b/>
        <sz val="11"/>
        <color theme="1"/>
        <rFont val="Calibri"/>
        <family val="2"/>
        <scheme val="minor"/>
      </rPr>
      <t>Closed:</t>
    </r>
    <r>
      <rPr>
        <sz val="11"/>
        <color theme="1"/>
        <rFont val="Calibri"/>
        <family val="2"/>
        <scheme val="minor"/>
      </rPr>
      <t xml:space="preserve"> Loan closed and funded</t>
    </r>
  </si>
  <si>
    <t>Credit Pull to Preapproval %</t>
  </si>
  <si>
    <t>Source of Leads</t>
  </si>
  <si>
    <t>Less than 10%</t>
  </si>
  <si>
    <t>MONTHLY TOTAL</t>
  </si>
  <si>
    <t>TOTAL BY SOURCE</t>
  </si>
  <si>
    <t>YTD Leads by Referral Source</t>
  </si>
  <si>
    <t>YTD Preapprovals by Referral Source</t>
  </si>
  <si>
    <t>YTD Locks by Referral Source</t>
  </si>
  <si>
    <t>YTD Closings by Referral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</si>
</sst>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4"/>
      <color theme="1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indexed="8"/>
      <name val="Calibri"/>
      <family val="2"/>
      <scheme val="minor"/>
    </font>
    <font>
      <b/>
      <sz val="24"/>
      <color rgb="FFFF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2" fillId="2" borderId="14" xfId="0" applyFont="1" applyFill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2" fillId="2" borderId="17" xfId="0" applyFont="1" applyFill="1" applyBorder="1" applyAlignment="1" applyProtection="1">
      <alignment horizontal="center"/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24" fillId="2" borderId="2" xfId="0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Alignment="1" applyProtection="1">
      <alignment horizontal="center"/>
      <protection locked="0"/>
    </xf>
    <xf numFmtId="0" fontId="24" fillId="2" borderId="10" xfId="0" applyFont="1" applyFill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6" fillId="3" borderId="1" xfId="0" applyFont="1" applyFill="1" applyBorder="1" applyProtection="1">
      <protection locked="0"/>
    </xf>
    <xf numFmtId="0" fontId="26" fillId="2" borderId="28" xfId="0" applyFont="1" applyFill="1" applyBorder="1" applyAlignment="1" applyProtection="1">
      <alignment horizontal="center" vertical="center"/>
      <protection locked="0"/>
    </xf>
    <xf numFmtId="0" fontId="26" fillId="2" borderId="29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31" xfId="0" quotePrefix="1" applyFill="1" applyBorder="1" applyAlignment="1" applyProtection="1">
      <alignment horizontal="center"/>
      <protection locked="0"/>
    </xf>
    <xf numFmtId="9" fontId="0" fillId="3" borderId="31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0" fillId="0" borderId="0" xfId="0" applyFont="1" applyProtection="1"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31" xfId="0" quotePrefix="1" applyFill="1" applyBorder="1" applyAlignment="1" applyProtection="1">
      <alignment horizontal="center"/>
      <protection locked="0"/>
    </xf>
    <xf numFmtId="9" fontId="0" fillId="0" borderId="31" xfId="0" applyNumberForma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 horizontal="center"/>
    </xf>
    <xf numFmtId="10" fontId="0" fillId="0" borderId="31" xfId="0" quotePrefix="1" applyNumberFormat="1" applyBorder="1" applyAlignment="1" applyProtection="1">
      <alignment horizontal="center"/>
      <protection locked="0"/>
    </xf>
    <xf numFmtId="10" fontId="0" fillId="3" borderId="31" xfId="0" applyNumberFormat="1" applyFill="1" applyBorder="1" applyAlignment="1" applyProtection="1">
      <alignment horizontal="center"/>
      <protection locked="0"/>
    </xf>
    <xf numFmtId="10" fontId="0" fillId="0" borderId="31" xfId="0" applyNumberFormat="1" applyBorder="1" applyAlignment="1" applyProtection="1">
      <alignment horizontal="center"/>
      <protection locked="0"/>
    </xf>
    <xf numFmtId="0" fontId="10" fillId="2" borderId="49" xfId="0" applyFont="1" applyFill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0" fillId="0" borderId="49" xfId="0" applyBorder="1" applyProtection="1">
      <protection locked="0"/>
    </xf>
    <xf numFmtId="0" fontId="24" fillId="2" borderId="49" xfId="0" applyFont="1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left" wrapText="1"/>
      <protection locked="0"/>
    </xf>
    <xf numFmtId="0" fontId="0" fillId="0" borderId="47" xfId="0" applyBorder="1" applyAlignment="1" applyProtection="1">
      <alignment horizontal="left" wrapText="1"/>
      <protection locked="0"/>
    </xf>
    <xf numFmtId="0" fontId="0" fillId="0" borderId="48" xfId="0" applyBorder="1" applyAlignment="1" applyProtection="1">
      <alignment horizontal="left" wrapText="1"/>
      <protection locked="0"/>
    </xf>
    <xf numFmtId="0" fontId="22" fillId="2" borderId="53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26" fillId="2" borderId="28" xfId="0" applyFont="1" applyFill="1" applyBorder="1" applyAlignment="1" applyProtection="1">
      <alignment horizontal="center" vertical="center"/>
      <protection locked="0"/>
    </xf>
    <xf numFmtId="0" fontId="26" fillId="2" borderId="29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10" fontId="0" fillId="0" borderId="31" xfId="0" applyNumberFormat="1" applyFill="1" applyBorder="1" applyAlignment="1" applyProtection="1">
      <alignment horizontal="center"/>
      <protection locked="0"/>
    </xf>
    <xf numFmtId="0" fontId="21" fillId="0" borderId="0" xfId="0" applyFont="1" applyFill="1" applyProtection="1">
      <protection locked="0"/>
    </xf>
    <xf numFmtId="10" fontId="0" fillId="0" borderId="3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37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6" fillId="3" borderId="9" xfId="0" applyFont="1" applyFill="1" applyBorder="1" applyAlignment="1" applyProtection="1">
      <alignment horizontal="right"/>
      <protection locked="0"/>
    </xf>
    <xf numFmtId="0" fontId="23" fillId="3" borderId="36" xfId="0" applyFont="1" applyFill="1" applyBorder="1" applyAlignment="1" applyProtection="1">
      <alignment horizontal="center" vertical="center"/>
      <protection locked="0"/>
    </xf>
    <xf numFmtId="0" fontId="23" fillId="3" borderId="18" xfId="0" applyFont="1" applyFill="1" applyBorder="1" applyAlignment="1" applyProtection="1">
      <alignment horizontal="center" vertical="center" wrapText="1"/>
      <protection locked="0"/>
    </xf>
    <xf numFmtId="0" fontId="23" fillId="3" borderId="36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3" borderId="44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Border="1" applyAlignment="1" applyProtection="1">
      <alignment horizontal="left" wrapText="1"/>
      <protection locked="0"/>
    </xf>
    <xf numFmtId="0" fontId="20" fillId="0" borderId="22" xfId="0" applyFont="1" applyBorder="1" applyAlignment="1" applyProtection="1">
      <alignment horizontal="left" wrapText="1"/>
      <protection locked="0"/>
    </xf>
    <xf numFmtId="0" fontId="20" fillId="0" borderId="52" xfId="0" applyFont="1" applyBorder="1" applyAlignment="1" applyProtection="1">
      <alignment horizontal="left" wrapText="1"/>
      <protection locked="0"/>
    </xf>
    <xf numFmtId="0" fontId="20" fillId="0" borderId="43" xfId="0" applyFont="1" applyBorder="1" applyAlignment="1" applyProtection="1">
      <alignment horizontal="left" wrapText="1"/>
      <protection locked="0"/>
    </xf>
    <xf numFmtId="0" fontId="25" fillId="0" borderId="54" xfId="1" applyBorder="1" applyAlignment="1" applyProtection="1">
      <alignment horizontal="left" wrapText="1"/>
      <protection locked="0"/>
    </xf>
    <xf numFmtId="0" fontId="26" fillId="3" borderId="8" xfId="0" applyFont="1" applyFill="1" applyBorder="1" applyAlignment="1" applyProtection="1">
      <alignment horizontal="right"/>
      <protection locked="0"/>
    </xf>
    <xf numFmtId="0" fontId="26" fillId="3" borderId="9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1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21" fillId="0" borderId="0" xfId="0" applyFont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protection locked="0"/>
    </xf>
    <xf numFmtId="0" fontId="23" fillId="3" borderId="3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36" fillId="2" borderId="35" xfId="0" applyFont="1" applyFill="1" applyBorder="1" applyAlignment="1" applyProtection="1">
      <alignment vertical="center"/>
      <protection locked="0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16" fontId="0" fillId="0" borderId="18" xfId="0" applyNumberFormat="1" applyBorder="1" applyAlignment="1" applyProtection="1">
      <alignment horizontal="center"/>
      <protection locked="0"/>
    </xf>
    <xf numFmtId="16" fontId="0" fillId="0" borderId="8" xfId="0" applyNumberForma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14" fillId="2" borderId="3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6" fillId="2" borderId="25" xfId="0" applyFont="1" applyFill="1" applyBorder="1" applyAlignment="1" applyProtection="1">
      <alignment horizontal="center"/>
      <protection locked="0"/>
    </xf>
    <xf numFmtId="0" fontId="16" fillId="2" borderId="26" xfId="0" applyFont="1" applyFill="1" applyBorder="1" applyAlignment="1" applyProtection="1">
      <alignment horizontal="center"/>
      <protection locked="0"/>
    </xf>
    <xf numFmtId="0" fontId="16" fillId="2" borderId="25" xfId="0" applyFont="1" applyFill="1" applyBorder="1" applyAlignment="1" applyProtection="1">
      <alignment horizontal="center" wrapText="1"/>
      <protection locked="0"/>
    </xf>
    <xf numFmtId="0" fontId="16" fillId="2" borderId="6" xfId="0" applyFont="1" applyFill="1" applyBorder="1" applyAlignment="1" applyProtection="1">
      <alignment horizontal="center" wrapText="1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/>
      <protection locked="0"/>
    </xf>
    <xf numFmtId="0" fontId="14" fillId="3" borderId="22" xfId="0" applyFont="1" applyFill="1" applyBorder="1" applyAlignment="1" applyProtection="1">
      <alignment horizontal="center"/>
      <protection locked="0"/>
    </xf>
    <xf numFmtId="0" fontId="23" fillId="3" borderId="15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6" fillId="2" borderId="5" xfId="0" applyFont="1" applyFill="1" applyBorder="1" applyAlignment="1" applyProtection="1">
      <alignment horizontal="center" vertical="center"/>
      <protection locked="0"/>
    </xf>
    <xf numFmtId="0" fontId="26" fillId="2" borderId="7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26" fillId="2" borderId="27" xfId="0" applyFont="1" applyFill="1" applyBorder="1" applyAlignment="1" applyProtection="1">
      <alignment horizontal="center" vertical="center"/>
      <protection locked="0"/>
    </xf>
    <xf numFmtId="0" fontId="26" fillId="2" borderId="28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31" fillId="2" borderId="39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40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37" xfId="0" applyBorder="1" applyAlignment="1" applyProtection="1">
      <alignment horizontal="left" wrapText="1"/>
      <protection locked="0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27" fillId="4" borderId="0" xfId="0" applyFont="1" applyFill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34" fillId="4" borderId="0" xfId="0" applyFont="1" applyFill="1" applyAlignment="1" applyProtection="1">
      <alignment horizontal="center" vertical="center" wrapText="1"/>
      <protection locked="0"/>
    </xf>
    <xf numFmtId="0" fontId="32" fillId="2" borderId="39" xfId="0" applyFont="1" applyFill="1" applyBorder="1" applyAlignment="1" applyProtection="1">
      <alignment horizontal="left" vertical="center"/>
      <protection locked="0"/>
    </xf>
    <xf numFmtId="0" fontId="33" fillId="2" borderId="39" xfId="0" applyFont="1" applyFill="1" applyBorder="1" applyAlignment="1" applyProtection="1">
      <alignment horizontal="left" vertical="center"/>
      <protection locked="0"/>
    </xf>
    <xf numFmtId="0" fontId="33" fillId="2" borderId="0" xfId="0" applyFont="1" applyFill="1" applyBorder="1" applyAlignment="1" applyProtection="1">
      <alignment horizontal="left" vertical="center"/>
      <protection locked="0"/>
    </xf>
    <xf numFmtId="0" fontId="33" fillId="2" borderId="40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left" vertical="center"/>
      <protection locked="0"/>
    </xf>
    <xf numFmtId="0" fontId="11" fillId="2" borderId="41" xfId="0" applyFont="1" applyFill="1" applyBorder="1" applyAlignment="1" applyProtection="1">
      <alignment horizontal="left" vertical="center"/>
      <protection locked="0"/>
    </xf>
    <xf numFmtId="0" fontId="25" fillId="0" borderId="19" xfId="1" applyFont="1" applyBorder="1" applyAlignment="1" applyProtection="1">
      <alignment horizontal="center"/>
      <protection locked="0"/>
    </xf>
    <xf numFmtId="0" fontId="25" fillId="0" borderId="21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6" fillId="2" borderId="3" xfId="0" applyFont="1" applyFill="1" applyBorder="1" applyAlignment="1" applyProtection="1">
      <alignment horizontal="center" vertical="center"/>
      <protection locked="0"/>
    </xf>
    <xf numFmtId="0" fontId="26" fillId="2" borderId="55" xfId="0" applyFont="1" applyFill="1" applyBorder="1" applyAlignment="1" applyProtection="1">
      <alignment horizontal="center" vertical="center"/>
      <protection locked="0"/>
    </xf>
    <xf numFmtId="0" fontId="2" fillId="4" borderId="57" xfId="0" applyFont="1" applyFill="1" applyBorder="1" applyAlignment="1" applyProtection="1">
      <alignment horizontal="center"/>
      <protection locked="0"/>
    </xf>
    <xf numFmtId="0" fontId="2" fillId="4" borderId="58" xfId="0" applyFont="1" applyFill="1" applyBorder="1" applyAlignment="1" applyProtection="1">
      <alignment horizontal="center"/>
      <protection locked="0"/>
    </xf>
    <xf numFmtId="0" fontId="2" fillId="4" borderId="56" xfId="0" applyFont="1" applyFill="1" applyBorder="1" applyAlignment="1" applyProtection="1">
      <alignment horizontal="center"/>
      <protection locked="0"/>
    </xf>
    <xf numFmtId="0" fontId="2" fillId="4" borderId="59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4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D1A51"/>
      <color rgb="FFF4F3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"/>
  <sheetViews>
    <sheetView showGridLines="0" tabSelected="1" zoomScaleNormal="100" workbookViewId="0">
      <selection activeCell="C4" sqref="C4:F4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9" t="s">
        <v>1</v>
      </c>
      <c r="N3" s="39" t="s">
        <v>2</v>
      </c>
      <c r="O3" s="39"/>
      <c r="P3" s="21"/>
      <c r="Q3" s="197" t="s">
        <v>99</v>
      </c>
      <c r="R3" s="197"/>
      <c r="S3" s="197"/>
      <c r="T3" s="197"/>
      <c r="W3" s="189" t="s">
        <v>102</v>
      </c>
      <c r="X3" s="190"/>
      <c r="Y3" s="190"/>
      <c r="Z3" s="190"/>
      <c r="AA3" s="190"/>
      <c r="AB3" s="190"/>
      <c r="AC3" s="190"/>
      <c r="AD3" s="190"/>
      <c r="AE3" s="190"/>
      <c r="AF3" s="190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6">
        <v>1</v>
      </c>
      <c r="B8" s="141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47">
        <v>2</v>
      </c>
      <c r="B9" s="142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47">
        <v>3</v>
      </c>
      <c r="B10" s="142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47">
        <v>4</v>
      </c>
      <c r="B11" s="142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47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47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47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47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47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47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47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47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47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47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47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47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47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47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47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47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47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47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47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47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47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47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47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47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47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47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47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47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47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47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47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47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47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47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47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47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47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47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89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47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89"/>
      <c r="Z50" s="6"/>
      <c r="AA50" s="7"/>
      <c r="AB50" s="7"/>
      <c r="AC50" s="89"/>
      <c r="AD50" s="6"/>
      <c r="AE50" s="7"/>
      <c r="AF50" s="24"/>
    </row>
    <row r="51" spans="1:32" ht="27" customHeight="1" x14ac:dyDescent="0.3">
      <c r="A51" s="47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89"/>
      <c r="Z51" s="6"/>
      <c r="AA51" s="7"/>
      <c r="AB51" s="7"/>
      <c r="AC51" s="89"/>
      <c r="AD51" s="6"/>
      <c r="AE51" s="7"/>
      <c r="AF51" s="24"/>
    </row>
    <row r="52" spans="1:32" ht="27" customHeight="1" x14ac:dyDescent="0.3">
      <c r="A52" s="47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89"/>
      <c r="Z52" s="6"/>
      <c r="AA52" s="7"/>
      <c r="AB52" s="7"/>
      <c r="AC52" s="89"/>
      <c r="AD52" s="6"/>
      <c r="AE52" s="7"/>
      <c r="AF52" s="89"/>
    </row>
    <row r="53" spans="1:32" ht="27" customHeight="1" x14ac:dyDescent="0.3">
      <c r="A53" s="47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89"/>
      <c r="Z53" s="6"/>
      <c r="AA53" s="7"/>
      <c r="AB53" s="7"/>
      <c r="AC53" s="89"/>
      <c r="AD53" s="6"/>
      <c r="AE53" s="7"/>
      <c r="AF53" s="89"/>
    </row>
    <row r="54" spans="1:32" ht="27" customHeight="1" x14ac:dyDescent="0.3">
      <c r="A54" s="47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89"/>
    </row>
    <row r="55" spans="1:32" ht="27" customHeight="1" x14ac:dyDescent="0.3">
      <c r="A55" s="47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89"/>
    </row>
    <row r="56" spans="1:32" ht="27" customHeight="1" x14ac:dyDescent="0.3">
      <c r="A56" s="47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89"/>
    </row>
    <row r="57" spans="1:32" ht="27" customHeight="1" x14ac:dyDescent="0.3">
      <c r="A57" s="47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47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47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47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47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47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47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47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47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47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47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47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47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47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47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47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47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47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47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47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47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47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47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47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47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47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47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47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47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47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47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47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47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47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47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47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47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47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47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47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47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47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47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76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76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76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76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76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76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76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48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25"/>
      <c r="Z107" s="8"/>
      <c r="AA107" s="9"/>
      <c r="AB107" s="9"/>
      <c r="AC107" s="25"/>
      <c r="AD107" s="8"/>
      <c r="AE107" s="9"/>
      <c r="AF107" s="25"/>
    </row>
    <row r="108" spans="1:32" ht="27" customHeight="1" x14ac:dyDescent="0.3">
      <c r="B108" s="34" t="s">
        <v>23</v>
      </c>
      <c r="C108" s="180" t="s">
        <v>91</v>
      </c>
      <c r="D108" s="180"/>
      <c r="E108" s="180"/>
      <c r="F108" s="180"/>
      <c r="G108" s="180"/>
      <c r="H108" s="180"/>
      <c r="I108" s="180"/>
      <c r="J108" s="180"/>
      <c r="K108" s="180"/>
      <c r="L108" s="181"/>
      <c r="M108" s="181"/>
      <c r="N108" s="180"/>
      <c r="O108" s="180"/>
      <c r="P108" s="180"/>
      <c r="Q108" s="180"/>
      <c r="R108" s="180"/>
      <c r="S108" s="180"/>
      <c r="T108" s="182"/>
    </row>
    <row r="109" spans="1:32" ht="27" customHeight="1" thickBot="1" x14ac:dyDescent="0.35">
      <c r="B109" s="35" t="s">
        <v>24</v>
      </c>
      <c r="C109" s="183" t="s">
        <v>25</v>
      </c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4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ref="N114:N120" si="0">M114/SUM($M$113:$M$120)</f>
        <v>#DIV/0!</v>
      </c>
      <c r="O114" s="107"/>
      <c r="P114" s="101">
        <f>COUNTIF(AC8:AC107, "PCR")</f>
        <v>0</v>
      </c>
      <c r="Q114" s="97" t="e">
        <f t="shared" ref="Q114:Q120" si="1">P114/SUM($P$113:$P$120)</f>
        <v>#DIV/0!</v>
      </c>
      <c r="R114" s="107"/>
      <c r="S114" s="101">
        <f>COUNTIF(AF8:AF107, "PCR")</f>
        <v>0</v>
      </c>
      <c r="T114" s="97" t="e">
        <f t="shared" ref="T114:T120" si="2">S114/SUM($S$113:$S$120)</f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1"/>
        <v>#DIV/0!</v>
      </c>
      <c r="R115" s="107"/>
      <c r="S115" s="101">
        <f>COUNTIF(AF8:AF107, "PC")</f>
        <v>0</v>
      </c>
      <c r="T115" s="97" t="e">
        <f t="shared" si="2"/>
        <v>#DIV/0!</v>
      </c>
    </row>
    <row r="116" spans="2:20" ht="27" customHeight="1" x14ac:dyDescent="0.4">
      <c r="B116" s="93"/>
      <c r="C116" s="94"/>
      <c r="D116" s="127" t="s">
        <v>44</v>
      </c>
      <c r="E116" s="69" cm="1">
        <f t="array" ref="E116">SUMPRODUCT((E8:E107&gt;0)*(J8:K107 = "Purchase"))</f>
        <v>0</v>
      </c>
      <c r="F116" s="95" t="e">
        <f>E116/E113</f>
        <v>#DIV/0!</v>
      </c>
      <c r="G116" s="132" t="s">
        <v>42</v>
      </c>
      <c r="H116" s="96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2"/>
        <v>#DIV/0!</v>
      </c>
    </row>
    <row r="117" spans="2:20" ht="27" customHeight="1" x14ac:dyDescent="0.4">
      <c r="B117" s="93"/>
      <c r="C117" s="94"/>
      <c r="D117" s="127" t="s">
        <v>46</v>
      </c>
      <c r="E117" s="69" cm="1">
        <f t="array" ref="E117">SUMPRODUCT((E8:E107&gt;0)*(J8:K107 = "Refinance"))</f>
        <v>0</v>
      </c>
      <c r="F117" s="95" t="e">
        <f>E117/E114</f>
        <v>#DIV/0!</v>
      </c>
      <c r="G117" s="132" t="s">
        <v>42</v>
      </c>
      <c r="H117" s="96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1"/>
        <v>#DIV/0!</v>
      </c>
      <c r="R117" s="107"/>
      <c r="S117" s="101">
        <f>COUNTIF(AF8:AF107, "RLTR")</f>
        <v>0</v>
      </c>
      <c r="T117" s="97" t="e">
        <f t="shared" si="2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2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1"/>
        <v>#DIV/0!</v>
      </c>
      <c r="R119" s="107"/>
      <c r="S119" s="101">
        <f>COUNTIF(AF8:AF107, "BUS")</f>
        <v>0</v>
      </c>
      <c r="T119" s="97" t="e">
        <f t="shared" si="2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1"/>
        <v>#DIV/0!</v>
      </c>
      <c r="R120" s="107"/>
      <c r="S120" s="100">
        <f>COUNTIF(AF8:AF107, "BLDR")</f>
        <v>0</v>
      </c>
      <c r="T120" s="99" t="e">
        <f t="shared" si="2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84:M84"/>
    <mergeCell ref="L85:M85"/>
    <mergeCell ref="L86:M86"/>
    <mergeCell ref="L87:M87"/>
    <mergeCell ref="L88:M88"/>
    <mergeCell ref="L89:M89"/>
    <mergeCell ref="L90:M90"/>
    <mergeCell ref="L100:M100"/>
    <mergeCell ref="L101:M101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O105:P105"/>
    <mergeCell ref="O106:P106"/>
    <mergeCell ref="O107:P107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78:P78"/>
    <mergeCell ref="O79:P79"/>
    <mergeCell ref="O80:P80"/>
    <mergeCell ref="O81:P81"/>
    <mergeCell ref="O82:P82"/>
    <mergeCell ref="O83:P83"/>
    <mergeCell ref="O84:P84"/>
    <mergeCell ref="O85:P85"/>
    <mergeCell ref="O86:P86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L7:M7"/>
    <mergeCell ref="L8:M8"/>
    <mergeCell ref="O7:P7"/>
    <mergeCell ref="O8:P8"/>
    <mergeCell ref="O9:P9"/>
    <mergeCell ref="O10:P10"/>
    <mergeCell ref="O11:P11"/>
    <mergeCell ref="O12:P12"/>
    <mergeCell ref="O13:P13"/>
    <mergeCell ref="W3:AF5"/>
    <mergeCell ref="Q7:T7"/>
    <mergeCell ref="Q8:T8"/>
    <mergeCell ref="Q3:T5"/>
    <mergeCell ref="Q57:T57"/>
    <mergeCell ref="G57:I57"/>
    <mergeCell ref="J57:K57"/>
    <mergeCell ref="Q52:T52"/>
    <mergeCell ref="Q53:T53"/>
    <mergeCell ref="Q54:T54"/>
    <mergeCell ref="Q55:T55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9:T9"/>
    <mergeCell ref="Q10:T10"/>
    <mergeCell ref="Q11:T11"/>
    <mergeCell ref="Q12:T12"/>
    <mergeCell ref="B111:C111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J107:K107"/>
    <mergeCell ref="C108:T108"/>
    <mergeCell ref="C109:T109"/>
    <mergeCell ref="G56:I56"/>
    <mergeCell ref="G107:I107"/>
    <mergeCell ref="Q56:T56"/>
    <mergeCell ref="Q107:T107"/>
    <mergeCell ref="P111:Q111"/>
    <mergeCell ref="M111:N111"/>
    <mergeCell ref="J56:K56"/>
    <mergeCell ref="J46:K46"/>
    <mergeCell ref="O50:P50"/>
    <mergeCell ref="O51:P51"/>
    <mergeCell ref="I111:K111"/>
    <mergeCell ref="I121:T121"/>
    <mergeCell ref="J52:K52"/>
    <mergeCell ref="J55:K55"/>
    <mergeCell ref="S111:T111"/>
    <mergeCell ref="J49:K49"/>
    <mergeCell ref="J50:K50"/>
    <mergeCell ref="J51:K51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G48:I48"/>
    <mergeCell ref="J47:K47"/>
    <mergeCell ref="G44:I44"/>
    <mergeCell ref="J24:K24"/>
    <mergeCell ref="G45:I45"/>
    <mergeCell ref="G36:I36"/>
    <mergeCell ref="B122:F122"/>
    <mergeCell ref="B112:C112"/>
    <mergeCell ref="B115:C115"/>
    <mergeCell ref="B118:C118"/>
    <mergeCell ref="B119:C119"/>
    <mergeCell ref="G50:I50"/>
    <mergeCell ref="G41:I41"/>
    <mergeCell ref="G42:I42"/>
    <mergeCell ref="G43:I43"/>
    <mergeCell ref="G51:I51"/>
    <mergeCell ref="G52:I52"/>
    <mergeCell ref="G53:I53"/>
    <mergeCell ref="G54:I54"/>
    <mergeCell ref="G55:I55"/>
    <mergeCell ref="G46:I46"/>
    <mergeCell ref="G47:I47"/>
    <mergeCell ref="G49:I49"/>
    <mergeCell ref="I112:J112"/>
    <mergeCell ref="G32:I32"/>
    <mergeCell ref="G33:I33"/>
    <mergeCell ref="G26:I26"/>
    <mergeCell ref="G27:I27"/>
    <mergeCell ref="G28:I28"/>
    <mergeCell ref="G29:I29"/>
    <mergeCell ref="G30:I30"/>
    <mergeCell ref="J25:K25"/>
    <mergeCell ref="J26:K26"/>
    <mergeCell ref="A1:T1"/>
    <mergeCell ref="C6:D6"/>
    <mergeCell ref="G8:I8"/>
    <mergeCell ref="G9:I9"/>
    <mergeCell ref="G10:I10"/>
    <mergeCell ref="G11:I11"/>
    <mergeCell ref="G12:I12"/>
    <mergeCell ref="G21:I21"/>
    <mergeCell ref="G22:I22"/>
    <mergeCell ref="G16:I16"/>
    <mergeCell ref="G17:I17"/>
    <mergeCell ref="G18:I18"/>
    <mergeCell ref="G19:I19"/>
    <mergeCell ref="G20:I20"/>
    <mergeCell ref="G14:I14"/>
    <mergeCell ref="G15:I15"/>
    <mergeCell ref="Q13:T13"/>
    <mergeCell ref="J20:K20"/>
    <mergeCell ref="J21:K21"/>
    <mergeCell ref="A4:B4"/>
    <mergeCell ref="J7:K7"/>
    <mergeCell ref="G7:I7"/>
    <mergeCell ref="J22:K22"/>
    <mergeCell ref="J14:K14"/>
    <mergeCell ref="W6:Y6"/>
    <mergeCell ref="Z6:AC6"/>
    <mergeCell ref="AD6:AF6"/>
    <mergeCell ref="J53:K53"/>
    <mergeCell ref="J54:K54"/>
    <mergeCell ref="J35:K35"/>
    <mergeCell ref="J36:K36"/>
    <mergeCell ref="J34:K34"/>
    <mergeCell ref="J41:K41"/>
    <mergeCell ref="J27:K27"/>
    <mergeCell ref="J28:K28"/>
    <mergeCell ref="J29:K29"/>
    <mergeCell ref="J30:K30"/>
    <mergeCell ref="J31:K31"/>
    <mergeCell ref="J37:K37"/>
    <mergeCell ref="J38:K38"/>
    <mergeCell ref="J39:K39"/>
    <mergeCell ref="J40:K40"/>
    <mergeCell ref="J32:K32"/>
    <mergeCell ref="J33:K33"/>
    <mergeCell ref="J42:K42"/>
    <mergeCell ref="J43:K43"/>
    <mergeCell ref="J44:K44"/>
    <mergeCell ref="J45:K45"/>
    <mergeCell ref="C4:F4"/>
    <mergeCell ref="I4:K4"/>
    <mergeCell ref="Q32:T32"/>
    <mergeCell ref="Q33:T33"/>
    <mergeCell ref="Q34:T34"/>
    <mergeCell ref="Q35:T35"/>
    <mergeCell ref="Q36:T36"/>
    <mergeCell ref="Q37:T37"/>
    <mergeCell ref="Q38:T38"/>
    <mergeCell ref="G23:I23"/>
    <mergeCell ref="J23:K23"/>
    <mergeCell ref="J15:K15"/>
    <mergeCell ref="G13:I13"/>
    <mergeCell ref="J16:K16"/>
    <mergeCell ref="J17:K17"/>
    <mergeCell ref="J18:K18"/>
    <mergeCell ref="J19:K19"/>
    <mergeCell ref="Q23:T23"/>
    <mergeCell ref="Q24:T24"/>
    <mergeCell ref="Q25:T25"/>
    <mergeCell ref="Q26:T26"/>
    <mergeCell ref="Q27:T27"/>
    <mergeCell ref="Q28:T28"/>
    <mergeCell ref="Q29:T29"/>
    <mergeCell ref="B120:C120"/>
    <mergeCell ref="B121:C121"/>
    <mergeCell ref="G37:I37"/>
    <mergeCell ref="Q39:T39"/>
    <mergeCell ref="Q40:T40"/>
    <mergeCell ref="Q41:T41"/>
    <mergeCell ref="Q42:T42"/>
    <mergeCell ref="J8:K8"/>
    <mergeCell ref="J9:K9"/>
    <mergeCell ref="J10:K10"/>
    <mergeCell ref="J11:K11"/>
    <mergeCell ref="J12:K12"/>
    <mergeCell ref="J13:K13"/>
    <mergeCell ref="Q30:T30"/>
    <mergeCell ref="Q31:T31"/>
    <mergeCell ref="J48:K48"/>
    <mergeCell ref="G38:I38"/>
    <mergeCell ref="G39:I39"/>
    <mergeCell ref="G40:I40"/>
    <mergeCell ref="G34:I34"/>
    <mergeCell ref="G35:I35"/>
    <mergeCell ref="G24:I24"/>
    <mergeCell ref="G25:I25"/>
    <mergeCell ref="G31:I31"/>
  </mergeCells>
  <conditionalFormatting sqref="N8:O9 N10:N106 O10:O107">
    <cfRule type="expression" dxfId="47" priority="13">
      <formula>$C8="Follow-Up"</formula>
    </cfRule>
    <cfRule type="expression" dxfId="46" priority="14">
      <formula>$C8="In-Contract"</formula>
    </cfRule>
    <cfRule type="expression" dxfId="45" priority="15">
      <formula>$C8="Preapproved"</formula>
    </cfRule>
    <cfRule type="expression" dxfId="44" priority="16">
      <formula>$C8="Unqualified"</formula>
    </cfRule>
  </conditionalFormatting>
  <dataValidations count="3">
    <dataValidation type="list" allowBlank="1" showInputMessage="1" showErrorMessage="1" sqref="C8:C107" xr:uid="{00000000-0002-0000-00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000-000001000000}">
      <formula1>$I$113:$I$120</formula1>
    </dataValidation>
    <dataValidation type="list" allowBlank="1" showInputMessage="1" showErrorMessage="1" sqref="AB8:AB107 J8:K107" xr:uid="{3746EEC9-E038-4DAD-B96A-4508F93291EC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64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11" priority="13">
      <formula>$C8="Follow-Up"</formula>
    </cfRule>
    <cfRule type="expression" dxfId="10" priority="14">
      <formula>$C8="In-Contract"</formula>
    </cfRule>
    <cfRule type="expression" dxfId="9" priority="15">
      <formula>$C8="Preapproved"</formula>
    </cfRule>
    <cfRule type="expression" dxfId="8" priority="16">
      <formula>$C8="Unqualified"</formula>
    </cfRule>
  </conditionalFormatting>
  <dataValidations count="3">
    <dataValidation type="list" allowBlank="1" showInputMessage="1" showErrorMessage="1" sqref="C8:C107" xr:uid="{00000000-0002-0000-09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900-000001000000}">
      <formula1>$I$113:$I$120</formula1>
    </dataValidation>
    <dataValidation type="list" allowBlank="1" showInputMessage="1" showErrorMessage="1" sqref="AB8:AB107 J8:K107" xr:uid="{6F7E3EC9-72AC-46D0-9EDA-76936919B33C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65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7" priority="13">
      <formula>$C8="Follow-Up"</formula>
    </cfRule>
    <cfRule type="expression" dxfId="6" priority="14">
      <formula>$C8="In-Contract"</formula>
    </cfRule>
    <cfRule type="expression" dxfId="5" priority="15">
      <formula>$C8="Preapproved"</formula>
    </cfRule>
    <cfRule type="expression" dxfId="4" priority="16">
      <formula>$C8="Unqualified"</formula>
    </cfRule>
  </conditionalFormatting>
  <dataValidations count="3">
    <dataValidation type="list" allowBlank="1" showInputMessage="1" showErrorMessage="1" sqref="C8:C107" xr:uid="{00000000-0002-0000-0A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A00-000001000000}">
      <formula1>$I$113:$I$120</formula1>
    </dataValidation>
    <dataValidation type="list" allowBlank="1" showInputMessage="1" showErrorMessage="1" sqref="AB8:AB107 J8:K107" xr:uid="{158AFE02-2813-4A8F-859B-7E5A8FA23091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66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3" priority="13">
      <formula>$C8="Follow-Up"</formula>
    </cfRule>
    <cfRule type="expression" dxfId="2" priority="14">
      <formula>$C8="In-Contract"</formula>
    </cfRule>
    <cfRule type="expression" dxfId="1" priority="15">
      <formula>$C8="Preapproved"</formula>
    </cfRule>
    <cfRule type="expression" dxfId="0" priority="16">
      <formula>$C8="Unqualified"</formula>
    </cfRule>
  </conditionalFormatting>
  <dataValidations count="3">
    <dataValidation type="list" allowBlank="1" showInputMessage="1" showErrorMessage="1" sqref="C8:C107" xr:uid="{00000000-0002-0000-0B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B00-000001000000}">
      <formula1>$I$113:$I$120</formula1>
    </dataValidation>
    <dataValidation type="list" allowBlank="1" showInputMessage="1" showErrorMessage="1" sqref="AB8:AB107 J8:K107" xr:uid="{C2F49D7A-94EE-4DBF-B9DF-9C9C56607AE1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82"/>
  <sheetViews>
    <sheetView showGridLines="0" zoomScaleNormal="100" workbookViewId="0">
      <selection sqref="A1:S1"/>
    </sheetView>
  </sheetViews>
  <sheetFormatPr defaultColWidth="8.88671875" defaultRowHeight="14.4" x14ac:dyDescent="0.3"/>
  <cols>
    <col min="1" max="1" width="8.88671875" style="12"/>
    <col min="2" max="2" width="9.44140625" style="12" customWidth="1"/>
    <col min="3" max="3" width="26.33203125" style="12" bestFit="1" customWidth="1"/>
    <col min="4" max="5" width="15.6640625" style="12" customWidth="1"/>
    <col min="6" max="6" width="18.33203125" style="12" bestFit="1" customWidth="1"/>
    <col min="7" max="7" width="1.77734375" style="12" customWidth="1"/>
    <col min="8" max="8" width="14.6640625" style="12" customWidth="1"/>
    <col min="9" max="10" width="15.6640625" style="12" customWidth="1"/>
    <col min="11" max="11" width="1.77734375" style="12" customWidth="1"/>
    <col min="12" max="13" width="15.6640625" style="12" customWidth="1"/>
    <col min="14" max="14" width="1.77734375" style="12" customWidth="1"/>
    <col min="15" max="15" width="19.6640625" style="12" customWidth="1"/>
    <col min="16" max="16" width="15.6640625" style="12" customWidth="1"/>
    <col min="17" max="17" width="1.77734375" style="12" customWidth="1"/>
    <col min="18" max="19" width="15.6640625" style="12" customWidth="1"/>
    <col min="20" max="16384" width="8.88671875" style="12"/>
  </cols>
  <sheetData>
    <row r="1" spans="1:19" ht="28.2" x14ac:dyDescent="0.5">
      <c r="A1" s="156" t="s">
        <v>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1:19" ht="27.6" customHeight="1" thickBot="1" x14ac:dyDescent="0.35"/>
    <row r="3" spans="1:19" ht="25.2" customHeight="1" thickBot="1" x14ac:dyDescent="0.35">
      <c r="A3" s="176" t="s">
        <v>26</v>
      </c>
      <c r="B3" s="177"/>
      <c r="C3" s="131" t="s">
        <v>27</v>
      </c>
      <c r="D3" s="90" t="s">
        <v>28</v>
      </c>
      <c r="E3" s="91" t="s">
        <v>29</v>
      </c>
      <c r="H3" s="172" t="s">
        <v>105</v>
      </c>
      <c r="I3" s="188"/>
      <c r="J3" s="173"/>
      <c r="K3" s="108"/>
      <c r="L3" s="172" t="s">
        <v>81</v>
      </c>
      <c r="M3" s="173"/>
      <c r="N3" s="108"/>
      <c r="O3" s="172" t="s">
        <v>30</v>
      </c>
      <c r="P3" s="173"/>
      <c r="Q3" s="108"/>
      <c r="R3" s="222" t="s">
        <v>96</v>
      </c>
      <c r="S3" s="223"/>
    </row>
    <row r="4" spans="1:19" ht="25.2" customHeight="1" x14ac:dyDescent="0.4">
      <c r="A4" s="167">
        <v>600</v>
      </c>
      <c r="B4" s="168"/>
      <c r="C4" s="53" t="s">
        <v>31</v>
      </c>
      <c r="D4" s="57">
        <f>Jan!E112+Feb!E112+Mar!E112+Apr!E112+May!E112+June!E112+July!E112+Aug!E112+Sept!E112+Oct!E112+Nov!E112+Dec!E112</f>
        <v>0</v>
      </c>
      <c r="E4" s="58" t="s">
        <v>32</v>
      </c>
      <c r="H4" s="110"/>
      <c r="I4" s="138" t="s">
        <v>33</v>
      </c>
      <c r="J4" s="133" t="s">
        <v>34</v>
      </c>
      <c r="K4" s="130"/>
      <c r="L4" s="104" t="s">
        <v>82</v>
      </c>
      <c r="M4" s="105" t="s">
        <v>94</v>
      </c>
      <c r="N4" s="113"/>
      <c r="O4" s="104" t="s">
        <v>35</v>
      </c>
      <c r="P4" s="105" t="s">
        <v>95</v>
      </c>
      <c r="Q4" s="113"/>
      <c r="R4" s="104" t="s">
        <v>98</v>
      </c>
      <c r="S4" s="105" t="s">
        <v>97</v>
      </c>
    </row>
    <row r="5" spans="1:19" ht="25.2" customHeight="1" x14ac:dyDescent="0.45">
      <c r="A5" s="52"/>
      <c r="B5" s="66"/>
      <c r="C5" s="68" t="s">
        <v>36</v>
      </c>
      <c r="D5" s="69">
        <f>Jan!E113+Feb!E113+Mar!E113+Apr!E113+May!E113+June!E113+July!E113+Aug!E113+Sept!E113+Oct!E113+Nov!E113+Dec!E113</f>
        <v>0</v>
      </c>
      <c r="E5" s="70" t="e">
        <f>D5/D4</f>
        <v>#DIV/0!</v>
      </c>
      <c r="F5" s="126" t="s">
        <v>37</v>
      </c>
      <c r="G5" s="41"/>
      <c r="H5" s="45" t="s">
        <v>38</v>
      </c>
      <c r="I5" s="69">
        <f>Jan!J113+Feb!J113+Mar!J113+Apr!J113+May!J113+June!J113+July!J113+Aug!J113+Sept!J113+Oct!J113+Nov!J113+Dec!J113</f>
        <v>0</v>
      </c>
      <c r="J5" s="97" t="e">
        <f>I5/SUM(I5:I12)</f>
        <v>#DIV/0!</v>
      </c>
      <c r="K5" s="107"/>
      <c r="L5" s="101">
        <f>Jan!M113+Feb!M113+Mar!M113+Apr!M113+May!M113+June!M113+July!M113+Aug!M113+Sept!M113+Oct!M113+Nov!M113+Dec!M113</f>
        <v>0</v>
      </c>
      <c r="M5" s="97" t="e">
        <f>L5/SUM($L$5:$L$12)</f>
        <v>#DIV/0!</v>
      </c>
      <c r="N5" s="107"/>
      <c r="O5" s="101">
        <f>Jan!P113+Feb!P113+Mar!P113+Apr!P113+May!P113+June!P113+July!P113+Aug!P113+Sept!P113+Oct!P113+Nov!P113+Dec!P113</f>
        <v>0</v>
      </c>
      <c r="P5" s="97" t="e">
        <f>O5/SUM($O$5:$O$12)</f>
        <v>#DIV/0!</v>
      </c>
      <c r="Q5" s="107"/>
      <c r="R5" s="101">
        <f>Jan!S113+Feb!S113+Mar!S113+Apr!S113+May!S113+June!S113+July!S113+Aug!S113+Sept!S113+Oct!S113+Nov!S113+Dec!S113</f>
        <v>0</v>
      </c>
      <c r="S5" s="72" t="e">
        <f>R5/SUM($R$5:$R$12)</f>
        <v>#DIV/0!</v>
      </c>
    </row>
    <row r="6" spans="1:19" ht="25.2" customHeight="1" x14ac:dyDescent="0.45">
      <c r="A6" s="52"/>
      <c r="B6" s="66"/>
      <c r="C6" s="68" t="s">
        <v>39</v>
      </c>
      <c r="D6" s="69">
        <f>Jan!E114+Feb!E114+Mar!E114+Apr!E114+May!E114+June!E114+July!E114+Aug!E114+Sept!E114+Oct!E114+Nov!E114+Dec!E114</f>
        <v>0</v>
      </c>
      <c r="E6" s="70" t="e">
        <f>D6/D4</f>
        <v>#DIV/0!</v>
      </c>
      <c r="F6" s="126" t="s">
        <v>37</v>
      </c>
      <c r="G6" s="41"/>
      <c r="H6" s="45" t="s">
        <v>40</v>
      </c>
      <c r="I6" s="69">
        <f>Jan!J114+Feb!J114+Mar!J114+Apr!J114+May!J114+June!J114+July!J114+Aug!J114+Sept!J114+Oct!J114+Nov!J114+Dec!J114</f>
        <v>0</v>
      </c>
      <c r="J6" s="97" t="e">
        <f>I6/SUM(I5:I12)</f>
        <v>#DIV/0!</v>
      </c>
      <c r="K6" s="107"/>
      <c r="L6" s="101">
        <f>Jan!M114+Feb!M114+Mar!M114+Apr!M114+May!M114+June!M114+July!M114+Aug!M114+Sept!M114+Oct!M114+Nov!M114+Dec!M114</f>
        <v>0</v>
      </c>
      <c r="M6" s="97" t="e">
        <f t="shared" ref="M6:M12" si="0">L6/SUM($L$5:$L$12)</f>
        <v>#DIV/0!</v>
      </c>
      <c r="N6" s="107"/>
      <c r="O6" s="101">
        <f>Jan!P114+Feb!P114+Mar!P114+Apr!P114+May!P114+June!P114+July!P114+Aug!P114+Sept!P114+Oct!P114+Nov!P114+Dec!P114</f>
        <v>0</v>
      </c>
      <c r="P6" s="97" t="e">
        <f t="shared" ref="P6:P12" si="1">O6/SUM($O$5:$O$12)</f>
        <v>#DIV/0!</v>
      </c>
      <c r="Q6" s="107"/>
      <c r="R6" s="101">
        <f>Jan!S114+Feb!S114+Mar!S114+Apr!S114+May!S114+June!S114+July!S114+Aug!S114+Sept!S114+Oct!S114+Nov!S114+Dec!S114</f>
        <v>0</v>
      </c>
      <c r="S6" s="72" t="e">
        <f t="shared" ref="S6:S12" si="2">R6/SUM($R$5:$R$12)</f>
        <v>#DIV/0!</v>
      </c>
    </row>
    <row r="7" spans="1:19" ht="25.2" customHeight="1" x14ac:dyDescent="0.4">
      <c r="A7" s="167" t="s">
        <v>88</v>
      </c>
      <c r="B7" s="168"/>
      <c r="C7" s="53" t="s">
        <v>41</v>
      </c>
      <c r="D7" s="57">
        <f>Jan!E115+Feb!E115+Mar!E115+Apr!E115+May!E115+June!E115+July!E115+Aug!E115+Sept!E115+Oct!E115+Nov!E115+Dec!E115</f>
        <v>0</v>
      </c>
      <c r="E7" s="59" t="e">
        <f>D7/D4</f>
        <v>#DIV/0!</v>
      </c>
      <c r="F7" s="126" t="s">
        <v>42</v>
      </c>
      <c r="G7" s="41"/>
      <c r="H7" s="45" t="s">
        <v>43</v>
      </c>
      <c r="I7" s="69">
        <f>Jan!J115+Feb!J115+Mar!J115+Apr!J115+May!J115+June!J115+July!J115+Aug!J115+Sept!J115+Oct!J115+Nov!J115+Dec!J115</f>
        <v>0</v>
      </c>
      <c r="J7" s="97" t="e">
        <f>I7/SUM(I5:I12)</f>
        <v>#DIV/0!</v>
      </c>
      <c r="K7" s="107"/>
      <c r="L7" s="101">
        <f>Jan!M115+Feb!M115+Mar!M115+Apr!M115+May!M115+June!M115+July!M115+Aug!M115+Sept!M115+Oct!M115+Nov!M115+Dec!M115</f>
        <v>0</v>
      </c>
      <c r="M7" s="97" t="e">
        <f t="shared" si="0"/>
        <v>#DIV/0!</v>
      </c>
      <c r="N7" s="107"/>
      <c r="O7" s="101">
        <f>Jan!P115+Feb!P115+Mar!P115+Apr!P115+May!P115+June!P115+July!P115+Aug!P115+Sept!P115+Oct!P115+Nov!P115+Dec!P115</f>
        <v>0</v>
      </c>
      <c r="P7" s="97" t="e">
        <f t="shared" si="1"/>
        <v>#DIV/0!</v>
      </c>
      <c r="Q7" s="107"/>
      <c r="R7" s="101">
        <f>Jan!S115+Feb!S115+Mar!S115+Apr!S115+May!S115+June!S115+July!S115+Aug!S115+Sept!S115+Oct!S115+Nov!S115+Dec!S115</f>
        <v>0</v>
      </c>
      <c r="S7" s="72" t="e">
        <f t="shared" si="2"/>
        <v>#DIV/0!</v>
      </c>
    </row>
    <row r="8" spans="1:19" ht="25.2" customHeight="1" x14ac:dyDescent="0.45">
      <c r="A8" s="67"/>
      <c r="B8" s="66"/>
      <c r="C8" s="56" t="s">
        <v>44</v>
      </c>
      <c r="D8" s="27">
        <f>Jan!E116+Feb!E116+Mar!E116+Apr!E116+May!E116+June!E116+July!E116+Aug!E116+Sept!E116+Oct!E116+Nov!E116+Dec!E116</f>
        <v>0</v>
      </c>
      <c r="E8" s="71" t="e">
        <f>D8/D5</f>
        <v>#DIV/0!</v>
      </c>
      <c r="F8" s="126" t="s">
        <v>42</v>
      </c>
      <c r="G8" s="41"/>
      <c r="H8" s="45" t="s">
        <v>45</v>
      </c>
      <c r="I8" s="69">
        <f>Jan!J116+Feb!J116+Mar!J116+Apr!J116+May!J116+June!J116+July!J116+Aug!J116+Sept!J116+Oct!J116+Nov!J116+Dec!J116</f>
        <v>0</v>
      </c>
      <c r="J8" s="97" t="e">
        <f>I8/SUM(I5:I12)</f>
        <v>#DIV/0!</v>
      </c>
      <c r="K8" s="107"/>
      <c r="L8" s="101">
        <f>Jan!M116+Feb!M116+Mar!M116+Apr!M116+May!M116+June!M116+July!M116+Aug!M116+Sept!M116+Oct!M116+Nov!M116+Dec!M116</f>
        <v>0</v>
      </c>
      <c r="M8" s="97" t="e">
        <f t="shared" si="0"/>
        <v>#DIV/0!</v>
      </c>
      <c r="N8" s="107"/>
      <c r="O8" s="101">
        <f>Jan!P116+Feb!P116+Mar!P116+Apr!P116+May!P116+June!P116+July!P116+Aug!P116+Sept!P116+Oct!P116+Nov!P116+Dec!P116</f>
        <v>0</v>
      </c>
      <c r="P8" s="97" t="e">
        <f t="shared" si="1"/>
        <v>#DIV/0!</v>
      </c>
      <c r="Q8" s="107"/>
      <c r="R8" s="101">
        <f>Jan!S116+Feb!S116+Mar!S116+Apr!S116+May!S116+June!S116+July!S116+Aug!S116+Sept!S116+Oct!S116+Nov!S116+Dec!S116</f>
        <v>0</v>
      </c>
      <c r="S8" s="72" t="e">
        <f t="shared" si="2"/>
        <v>#DIV/0!</v>
      </c>
    </row>
    <row r="9" spans="1:19" ht="25.2" customHeight="1" x14ac:dyDescent="0.45">
      <c r="A9" s="67"/>
      <c r="B9" s="66"/>
      <c r="C9" s="56" t="s">
        <v>46</v>
      </c>
      <c r="D9" s="27">
        <f>Jan!E117+Feb!E117+Mar!E117+Apr!E117+May!E117+June!E117+July!E117+Aug!E117+Sept!E117+Oct!E117+Nov!E117+Dec!E117</f>
        <v>0</v>
      </c>
      <c r="E9" s="71" t="e">
        <f>D9/D6</f>
        <v>#DIV/0!</v>
      </c>
      <c r="F9" s="126" t="s">
        <v>42</v>
      </c>
      <c r="G9" s="41"/>
      <c r="H9" s="45" t="s">
        <v>47</v>
      </c>
      <c r="I9" s="69">
        <f>Jan!J117+Feb!J117+Mar!J117+Apr!J117+May!J117+June!J117+July!J117+Aug!J117+Sept!J117+Oct!J117+Nov!J117+Dec!J117</f>
        <v>0</v>
      </c>
      <c r="J9" s="97" t="e">
        <f>I9/SUM(I5:I12)</f>
        <v>#DIV/0!</v>
      </c>
      <c r="K9" s="107"/>
      <c r="L9" s="101">
        <f>Jan!M117+Feb!M117+Mar!M117+Apr!M117+May!M117+June!M117+July!M117+Aug!M117+Sept!M117+Oct!M117+Nov!M117+Dec!M117</f>
        <v>0</v>
      </c>
      <c r="M9" s="97" t="e">
        <f t="shared" si="0"/>
        <v>#DIV/0!</v>
      </c>
      <c r="N9" s="107"/>
      <c r="O9" s="101">
        <f>Jan!P117+Feb!P117+Mar!P117+Apr!P117+May!P117+June!P117+July!P117+Aug!P117+Sept!P117+Oct!P117+Nov!P117+Dec!P117</f>
        <v>0</v>
      </c>
      <c r="P9" s="97" t="e">
        <f t="shared" si="1"/>
        <v>#DIV/0!</v>
      </c>
      <c r="Q9" s="107"/>
      <c r="R9" s="101">
        <f>Jan!S117+Feb!S117+Mar!S117+Apr!S117+May!S117+June!S117+July!S117+Aug!S117+Sept!S117+Oct!S117+Nov!S117+Dec!S117</f>
        <v>0</v>
      </c>
      <c r="S9" s="72" t="e">
        <f t="shared" si="2"/>
        <v>#DIV/0!</v>
      </c>
    </row>
    <row r="10" spans="1:19" ht="25.2" customHeight="1" x14ac:dyDescent="0.4">
      <c r="A10" s="167" t="s">
        <v>89</v>
      </c>
      <c r="B10" s="168"/>
      <c r="C10" s="53" t="s">
        <v>80</v>
      </c>
      <c r="D10" s="57">
        <f>Jan!E118+Feb!E118+Mar!E118+Apr!E118+May!E118+June!E118+July!E118+Aug!E118+Sept!E118+Oct!E118+Nov!E118+Dec!E118</f>
        <v>0</v>
      </c>
      <c r="E10" s="59" t="e">
        <f>D10/D8</f>
        <v>#DIV/0!</v>
      </c>
      <c r="F10" s="126" t="s">
        <v>104</v>
      </c>
      <c r="G10" s="41"/>
      <c r="H10" s="45" t="s">
        <v>48</v>
      </c>
      <c r="I10" s="69">
        <f>Jan!J118+Feb!J118+Mar!J118+Apr!J118+May!J118+June!J118+July!J118+Aug!J118+Sept!J118+Oct!J118+Nov!J118+Dec!J118</f>
        <v>0</v>
      </c>
      <c r="J10" s="97" t="e">
        <f>I10/SUM(I5:I12)</f>
        <v>#DIV/0!</v>
      </c>
      <c r="K10" s="107"/>
      <c r="L10" s="101">
        <f>Jan!M118+Feb!M118+Mar!M118+Apr!M118+May!M118+June!M118+July!M118+Aug!M118+Sept!M118+Oct!M118+Nov!M118+Dec!M118</f>
        <v>0</v>
      </c>
      <c r="M10" s="97" t="e">
        <f t="shared" si="0"/>
        <v>#DIV/0!</v>
      </c>
      <c r="N10" s="107"/>
      <c r="O10" s="101">
        <f>Jan!P118+Feb!P118+Mar!P118+Apr!P118+May!P118+June!P118+July!P118+Aug!P118+Sept!P118+Oct!P118+Nov!P118+Dec!P118</f>
        <v>0</v>
      </c>
      <c r="P10" s="97" t="e">
        <f t="shared" si="1"/>
        <v>#DIV/0!</v>
      </c>
      <c r="Q10" s="107"/>
      <c r="R10" s="101">
        <f>Jan!S118+Feb!S118+Mar!S118+Apr!S118+May!S118+June!S118+July!S118+Aug!S118+Sept!S118+Oct!S118+Nov!S118+Dec!S118</f>
        <v>0</v>
      </c>
      <c r="S10" s="72" t="e">
        <f t="shared" si="2"/>
        <v>#DIV/0!</v>
      </c>
    </row>
    <row r="11" spans="1:19" ht="25.2" customHeight="1" x14ac:dyDescent="0.4">
      <c r="A11" s="167" t="s">
        <v>90</v>
      </c>
      <c r="B11" s="168"/>
      <c r="C11" s="53" t="s">
        <v>8</v>
      </c>
      <c r="D11" s="57">
        <f>Jan!E119+Feb!E119+Mar!E119+Apr!E119+May!E119+June!E119+July!E119+Aug!E119+Sept!E119+Oct!E119+Nov!E119+Dec!E119</f>
        <v>0</v>
      </c>
      <c r="E11" s="59" t="e">
        <f>D11/D4</f>
        <v>#DIV/0!</v>
      </c>
      <c r="F11" s="126" t="s">
        <v>51</v>
      </c>
      <c r="G11" s="41"/>
      <c r="H11" s="45" t="s">
        <v>49</v>
      </c>
      <c r="I11" s="69">
        <f>Jan!J119+Feb!J119+Mar!J119+Apr!J119+May!J119+June!J119+July!J119+Aug!J119+Sept!J119+Oct!J119+Nov!J119+Dec!J119</f>
        <v>0</v>
      </c>
      <c r="J11" s="97" t="e">
        <f>I11/SUM(I5:I12)</f>
        <v>#DIV/0!</v>
      </c>
      <c r="K11" s="107"/>
      <c r="L11" s="101">
        <f>Jan!M119+Feb!M119+Mar!M119+Apr!M119+May!M119+June!M119+July!M119+Aug!M119+Sept!M119+Oct!M119+Nov!M119+Dec!M119</f>
        <v>0</v>
      </c>
      <c r="M11" s="97" t="e">
        <f t="shared" si="0"/>
        <v>#DIV/0!</v>
      </c>
      <c r="N11" s="107"/>
      <c r="O11" s="101">
        <f>Jan!P119+Feb!P119+Mar!P119+Apr!P119+May!P119+June!P119+July!P119+Aug!P119+Sept!P119+Oct!P119+Nov!P119+Dec!P119</f>
        <v>0</v>
      </c>
      <c r="P11" s="97" t="e">
        <f t="shared" si="1"/>
        <v>#DIV/0!</v>
      </c>
      <c r="Q11" s="107"/>
      <c r="R11" s="101">
        <f>Jan!S119+Feb!S119+Mar!S119+Apr!S119+May!S119+June!S119+July!S119+Aug!S119+Sept!S119+Oct!S119+Nov!S119+Dec!S119</f>
        <v>0</v>
      </c>
      <c r="S11" s="72" t="e">
        <f t="shared" si="2"/>
        <v>#DIV/0!</v>
      </c>
    </row>
    <row r="12" spans="1:19" ht="25.2" customHeight="1" thickBot="1" x14ac:dyDescent="0.45">
      <c r="A12" s="143" t="s">
        <v>93</v>
      </c>
      <c r="B12" s="144"/>
      <c r="C12" s="56" t="s">
        <v>52</v>
      </c>
      <c r="D12" s="27">
        <f>Jan!E120+Feb!E120+Mar!E120+Apr!E120+May!E120+June!E120+July!E120+Aug!E120+Sept!E120+Oct!E120+Nov!E120+Dec!E120</f>
        <v>0</v>
      </c>
      <c r="E12" s="71" t="e">
        <f>D12/D11</f>
        <v>#DIV/0!</v>
      </c>
      <c r="F12" s="126" t="s">
        <v>86</v>
      </c>
      <c r="G12" s="41"/>
      <c r="H12" s="102" t="s">
        <v>50</v>
      </c>
      <c r="I12" s="98">
        <f>Jan!J120+Feb!J120+Mar!J120+Apr!J120+May!J120+June!J120+July!J120+Aug!J120+Sept!J120+Oct!J120+Nov!J120+Dec!J120</f>
        <v>0</v>
      </c>
      <c r="J12" s="99" t="e">
        <f>I12/SUM(I5:I12)</f>
        <v>#DIV/0!</v>
      </c>
      <c r="K12" s="107"/>
      <c r="L12" s="111">
        <f>Jan!M120+Feb!M120+Mar!M120+Apr!M120+May!M120+June!M120+July!M120+Aug!M120+Sept!M120+Oct!M120+Nov!M120+Dec!M120</f>
        <v>0</v>
      </c>
      <c r="M12" s="99" t="e">
        <f t="shared" si="0"/>
        <v>#DIV/0!</v>
      </c>
      <c r="N12" s="107"/>
      <c r="O12" s="111">
        <f>Jan!P120+Feb!P120+Mar!P120+Apr!P120+May!P120+June!P120+July!P120+Aug!P120+Sept!P120+Oct!P120+Nov!P120+Dec!P120</f>
        <v>0</v>
      </c>
      <c r="P12" s="99" t="e">
        <f t="shared" si="1"/>
        <v>#DIV/0!</v>
      </c>
      <c r="Q12" s="107"/>
      <c r="R12" s="111">
        <f>Jan!S120+Feb!S120+Mar!S120+Apr!S120+May!S120+June!S120+July!S120+Aug!S120+Sept!S120+Oct!S120+Nov!S120+Dec!S120</f>
        <v>0</v>
      </c>
      <c r="S12" s="129" t="e">
        <f t="shared" si="2"/>
        <v>#DIV/0!</v>
      </c>
    </row>
    <row r="13" spans="1:19" ht="25.2" customHeight="1" x14ac:dyDescent="0.4">
      <c r="A13" s="143" t="s">
        <v>106</v>
      </c>
      <c r="B13" s="144"/>
      <c r="C13" s="56" t="s">
        <v>53</v>
      </c>
      <c r="D13" s="27">
        <f>Jan!E121+Feb!E121+Mar!E121+Apr!E121+May!E121+June!E121+July!E121+Aug!E121+Sept!E121+Oct!E121+Nov!E121+Dec!E121</f>
        <v>0</v>
      </c>
      <c r="E13" s="71" t="e">
        <f>D13/D11</f>
        <v>#DIV/0!</v>
      </c>
      <c r="F13" s="126" t="s">
        <v>86</v>
      </c>
      <c r="G13" s="4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</row>
    <row r="14" spans="1:19" ht="25.2" customHeight="1" thickBot="1" x14ac:dyDescent="0.35">
      <c r="A14" s="164" t="s">
        <v>68</v>
      </c>
      <c r="B14" s="165"/>
      <c r="C14" s="165"/>
      <c r="D14" s="165"/>
      <c r="E14" s="166"/>
    </row>
    <row r="16" spans="1:19" ht="15" thickBot="1" x14ac:dyDescent="0.35"/>
    <row r="17" spans="2:15" ht="18.600000000000001" thickBot="1" x14ac:dyDescent="0.4">
      <c r="D17" s="224" t="s">
        <v>109</v>
      </c>
      <c r="E17" s="225"/>
      <c r="F17" s="225"/>
      <c r="G17" s="225"/>
      <c r="H17" s="225"/>
      <c r="I17" s="225"/>
      <c r="J17" s="225"/>
      <c r="K17" s="225"/>
      <c r="L17" s="226"/>
      <c r="M17" s="227"/>
    </row>
    <row r="18" spans="2:15" s="122" customFormat="1" ht="18.600000000000001" customHeight="1" thickBot="1" x14ac:dyDescent="0.35">
      <c r="B18" s="134"/>
      <c r="C18" s="137"/>
      <c r="D18" s="128" t="s">
        <v>38</v>
      </c>
      <c r="E18" s="128" t="s">
        <v>40</v>
      </c>
      <c r="F18" s="128" t="s">
        <v>43</v>
      </c>
      <c r="G18" s="220" t="s">
        <v>45</v>
      </c>
      <c r="H18" s="221"/>
      <c r="I18" s="128" t="s">
        <v>47</v>
      </c>
      <c r="J18" s="128" t="s">
        <v>48</v>
      </c>
      <c r="K18" s="220" t="s">
        <v>49</v>
      </c>
      <c r="L18" s="221"/>
      <c r="M18" s="128" t="s">
        <v>50</v>
      </c>
      <c r="N18" s="220" t="s">
        <v>107</v>
      </c>
      <c r="O18" s="221"/>
    </row>
    <row r="19" spans="2:15" s="122" customFormat="1" ht="19.649999999999999" customHeight="1" thickBot="1" x14ac:dyDescent="0.35">
      <c r="B19" s="134"/>
      <c r="C19" s="136" t="s">
        <v>6</v>
      </c>
      <c r="D19" s="139">
        <f>Jan!$J$113</f>
        <v>0</v>
      </c>
      <c r="E19" s="139">
        <f>Jan!$J$114</f>
        <v>0</v>
      </c>
      <c r="F19" s="139">
        <f>Jan!$J$115</f>
        <v>0</v>
      </c>
      <c r="G19" s="216">
        <f>Jan!$J$116</f>
        <v>0</v>
      </c>
      <c r="H19" s="217"/>
      <c r="I19" s="139">
        <f>Jan!$J$117</f>
        <v>0</v>
      </c>
      <c r="J19" s="139">
        <f>Jan!$J$118</f>
        <v>0</v>
      </c>
      <c r="K19" s="216">
        <f>Jan!$J$119</f>
        <v>0</v>
      </c>
      <c r="L19" s="217"/>
      <c r="M19" s="139">
        <f>Jan!$J$120</f>
        <v>0</v>
      </c>
      <c r="N19" s="218">
        <f>SUM(D19:M19)</f>
        <v>0</v>
      </c>
      <c r="O19" s="219"/>
    </row>
    <row r="20" spans="2:15" s="122" customFormat="1" ht="19.649999999999999" customHeight="1" thickBot="1" x14ac:dyDescent="0.35">
      <c r="B20" s="135"/>
      <c r="C20" s="136" t="s">
        <v>55</v>
      </c>
      <c r="D20" s="139">
        <f>Feb!$J$113</f>
        <v>0</v>
      </c>
      <c r="E20" s="139">
        <f>Feb!$J$114</f>
        <v>0</v>
      </c>
      <c r="F20" s="139">
        <f>Feb!$J$115</f>
        <v>0</v>
      </c>
      <c r="G20" s="216">
        <f>Feb!$J$116</f>
        <v>0</v>
      </c>
      <c r="H20" s="217"/>
      <c r="I20" s="139">
        <f>Feb!$J$117</f>
        <v>0</v>
      </c>
      <c r="J20" s="139">
        <f>Feb!$J$118</f>
        <v>0</v>
      </c>
      <c r="K20" s="216">
        <f>Feb!$J$119</f>
        <v>0</v>
      </c>
      <c r="L20" s="217"/>
      <c r="M20" s="139">
        <f>Feb!$J$120</f>
        <v>0</v>
      </c>
      <c r="N20" s="218">
        <f t="shared" ref="N20:N29" si="3">SUM(D20:M20)</f>
        <v>0</v>
      </c>
      <c r="O20" s="219"/>
    </row>
    <row r="21" spans="2:15" s="122" customFormat="1" ht="19.649999999999999" customHeight="1" thickBot="1" x14ac:dyDescent="0.35">
      <c r="B21" s="135"/>
      <c r="C21" s="136" t="s">
        <v>57</v>
      </c>
      <c r="D21" s="139">
        <f>Mar!$J$113</f>
        <v>0</v>
      </c>
      <c r="E21" s="139">
        <f>Mar!$J$114</f>
        <v>0</v>
      </c>
      <c r="F21" s="139">
        <f>Mar!$J$115</f>
        <v>0</v>
      </c>
      <c r="G21" s="216">
        <f>Mar!$J$116</f>
        <v>0</v>
      </c>
      <c r="H21" s="217"/>
      <c r="I21" s="139">
        <f>Mar!$J$117</f>
        <v>0</v>
      </c>
      <c r="J21" s="139">
        <f>Mar!$J$118</f>
        <v>0</v>
      </c>
      <c r="K21" s="216">
        <f>Mar!$J$119</f>
        <v>0</v>
      </c>
      <c r="L21" s="217"/>
      <c r="M21" s="139">
        <f>Mar!$J$120</f>
        <v>0</v>
      </c>
      <c r="N21" s="218">
        <f t="shared" si="3"/>
        <v>0</v>
      </c>
      <c r="O21" s="219"/>
    </row>
    <row r="22" spans="2:15" s="122" customFormat="1" ht="19.649999999999999" customHeight="1" thickBot="1" x14ac:dyDescent="0.35">
      <c r="B22" s="135"/>
      <c r="C22" s="136" t="s">
        <v>58</v>
      </c>
      <c r="D22" s="139">
        <f>Apr!$J$113</f>
        <v>0</v>
      </c>
      <c r="E22" s="139">
        <f>Apr!$J$114</f>
        <v>0</v>
      </c>
      <c r="F22" s="139">
        <f>Apr!$J$115</f>
        <v>0</v>
      </c>
      <c r="G22" s="216">
        <f>Apr!$J$116</f>
        <v>0</v>
      </c>
      <c r="H22" s="217"/>
      <c r="I22" s="139">
        <f>Apr!$J$117</f>
        <v>0</v>
      </c>
      <c r="J22" s="139">
        <f>Apr!$J$118</f>
        <v>0</v>
      </c>
      <c r="K22" s="216">
        <f>Apr!$J$119</f>
        <v>0</v>
      </c>
      <c r="L22" s="217"/>
      <c r="M22" s="139">
        <f>Apr!$J$120</f>
        <v>0</v>
      </c>
      <c r="N22" s="218">
        <f t="shared" si="3"/>
        <v>0</v>
      </c>
      <c r="O22" s="219"/>
    </row>
    <row r="23" spans="2:15" s="122" customFormat="1" ht="19.649999999999999" customHeight="1" thickBot="1" x14ac:dyDescent="0.35">
      <c r="B23" s="135"/>
      <c r="C23" s="136" t="s">
        <v>59</v>
      </c>
      <c r="D23" s="139">
        <f>May!$J$113</f>
        <v>0</v>
      </c>
      <c r="E23" s="139">
        <f>May!$J$114</f>
        <v>0</v>
      </c>
      <c r="F23" s="139">
        <f>May!$J$115</f>
        <v>0</v>
      </c>
      <c r="G23" s="216">
        <f>May!$J$116</f>
        <v>0</v>
      </c>
      <c r="H23" s="217"/>
      <c r="I23" s="139">
        <f>May!$J$117</f>
        <v>0</v>
      </c>
      <c r="J23" s="139">
        <f>May!$J$118</f>
        <v>0</v>
      </c>
      <c r="K23" s="216">
        <f>May!$J$119</f>
        <v>0</v>
      </c>
      <c r="L23" s="217"/>
      <c r="M23" s="139">
        <f>May!$J$120</f>
        <v>0</v>
      </c>
      <c r="N23" s="218">
        <f t="shared" si="3"/>
        <v>0</v>
      </c>
      <c r="O23" s="219"/>
    </row>
    <row r="24" spans="2:15" s="122" customFormat="1" ht="19.649999999999999" customHeight="1" thickBot="1" x14ac:dyDescent="0.35">
      <c r="B24" s="135"/>
      <c r="C24" s="136" t="s">
        <v>60</v>
      </c>
      <c r="D24" s="139">
        <f>June!$J$113</f>
        <v>0</v>
      </c>
      <c r="E24" s="139">
        <f>June!$J$114</f>
        <v>0</v>
      </c>
      <c r="F24" s="139">
        <f>June!$J$115</f>
        <v>0</v>
      </c>
      <c r="G24" s="216">
        <f>June!$J$116</f>
        <v>0</v>
      </c>
      <c r="H24" s="217"/>
      <c r="I24" s="139">
        <f>June!$J$117</f>
        <v>0</v>
      </c>
      <c r="J24" s="139">
        <f>June!$J$118</f>
        <v>0</v>
      </c>
      <c r="K24" s="216">
        <f>June!$J$119</f>
        <v>0</v>
      </c>
      <c r="L24" s="217"/>
      <c r="M24" s="139">
        <f>June!$J$120</f>
        <v>0</v>
      </c>
      <c r="N24" s="218">
        <f t="shared" si="3"/>
        <v>0</v>
      </c>
      <c r="O24" s="219"/>
    </row>
    <row r="25" spans="2:15" s="122" customFormat="1" ht="19.649999999999999" customHeight="1" thickBot="1" x14ac:dyDescent="0.35">
      <c r="B25" s="135"/>
      <c r="C25" s="136" t="s">
        <v>61</v>
      </c>
      <c r="D25" s="139">
        <f>July!$J$113</f>
        <v>0</v>
      </c>
      <c r="E25" s="139">
        <f>July!$J$114</f>
        <v>0</v>
      </c>
      <c r="F25" s="139">
        <f>July!$J$115</f>
        <v>0</v>
      </c>
      <c r="G25" s="216">
        <f>July!$J$116</f>
        <v>0</v>
      </c>
      <c r="H25" s="217"/>
      <c r="I25" s="139">
        <f>July!$J$117</f>
        <v>0</v>
      </c>
      <c r="J25" s="139">
        <f>July!$J$118</f>
        <v>0</v>
      </c>
      <c r="K25" s="216">
        <f>July!$J$119</f>
        <v>0</v>
      </c>
      <c r="L25" s="217"/>
      <c r="M25" s="139">
        <f>July!$J$120</f>
        <v>0</v>
      </c>
      <c r="N25" s="218">
        <f t="shared" si="3"/>
        <v>0</v>
      </c>
      <c r="O25" s="219"/>
    </row>
    <row r="26" spans="2:15" s="122" customFormat="1" ht="19.649999999999999" customHeight="1" thickBot="1" x14ac:dyDescent="0.35">
      <c r="B26" s="135"/>
      <c r="C26" s="136" t="s">
        <v>62</v>
      </c>
      <c r="D26" s="139">
        <f>Aug!$J$113</f>
        <v>0</v>
      </c>
      <c r="E26" s="139">
        <f>Aug!$J$114</f>
        <v>0</v>
      </c>
      <c r="F26" s="139">
        <f>Aug!$J$115</f>
        <v>0</v>
      </c>
      <c r="G26" s="216">
        <f>Aug!$J$116</f>
        <v>0</v>
      </c>
      <c r="H26" s="217"/>
      <c r="I26" s="139">
        <f>Aug!$J$117</f>
        <v>0</v>
      </c>
      <c r="J26" s="139">
        <f>Aug!$J$118</f>
        <v>0</v>
      </c>
      <c r="K26" s="216">
        <f>Aug!$J$119</f>
        <v>0</v>
      </c>
      <c r="L26" s="217"/>
      <c r="M26" s="139">
        <f>Aug!$J$120</f>
        <v>0</v>
      </c>
      <c r="N26" s="218">
        <f t="shared" si="3"/>
        <v>0</v>
      </c>
      <c r="O26" s="219"/>
    </row>
    <row r="27" spans="2:15" s="122" customFormat="1" ht="19.649999999999999" customHeight="1" thickBot="1" x14ac:dyDescent="0.35">
      <c r="B27" s="135"/>
      <c r="C27" s="136" t="s">
        <v>63</v>
      </c>
      <c r="D27" s="139">
        <f>Sept!$J$113</f>
        <v>0</v>
      </c>
      <c r="E27" s="139">
        <f>Sept!$J$114</f>
        <v>0</v>
      </c>
      <c r="F27" s="139">
        <f>Sept!$J$115</f>
        <v>0</v>
      </c>
      <c r="G27" s="216">
        <f>Sept!$J$116</f>
        <v>0</v>
      </c>
      <c r="H27" s="217"/>
      <c r="I27" s="139">
        <f>Sept!$J$117</f>
        <v>0</v>
      </c>
      <c r="J27" s="139">
        <f>Sept!$J$118</f>
        <v>0</v>
      </c>
      <c r="K27" s="216">
        <f>Sept!$J$119</f>
        <v>0</v>
      </c>
      <c r="L27" s="217"/>
      <c r="M27" s="139">
        <f>Sept!$J$120</f>
        <v>0</v>
      </c>
      <c r="N27" s="218">
        <f t="shared" si="3"/>
        <v>0</v>
      </c>
      <c r="O27" s="219"/>
    </row>
    <row r="28" spans="2:15" s="122" customFormat="1" ht="19.649999999999999" customHeight="1" thickBot="1" x14ac:dyDescent="0.35">
      <c r="B28" s="135"/>
      <c r="C28" s="136" t="s">
        <v>64</v>
      </c>
      <c r="D28" s="139">
        <f>Oct!$J$113</f>
        <v>0</v>
      </c>
      <c r="E28" s="139">
        <f>Oct!$J$114</f>
        <v>0</v>
      </c>
      <c r="F28" s="139">
        <f>Oct!$J$115</f>
        <v>0</v>
      </c>
      <c r="G28" s="216">
        <f>Oct!$J$116</f>
        <v>0</v>
      </c>
      <c r="H28" s="217"/>
      <c r="I28" s="139">
        <f>Oct!$J$117</f>
        <v>0</v>
      </c>
      <c r="J28" s="139">
        <f>Oct!$J$118</f>
        <v>0</v>
      </c>
      <c r="K28" s="216">
        <f>Oct!$J$119</f>
        <v>0</v>
      </c>
      <c r="L28" s="217"/>
      <c r="M28" s="139">
        <f>Oct!$J$120</f>
        <v>0</v>
      </c>
      <c r="N28" s="218">
        <f t="shared" si="3"/>
        <v>0</v>
      </c>
      <c r="O28" s="219"/>
    </row>
    <row r="29" spans="2:15" s="122" customFormat="1" ht="19.649999999999999" customHeight="1" thickBot="1" x14ac:dyDescent="0.35">
      <c r="B29" s="135"/>
      <c r="C29" s="136" t="s">
        <v>65</v>
      </c>
      <c r="D29" s="139">
        <f>Nov!$J$113</f>
        <v>0</v>
      </c>
      <c r="E29" s="139">
        <f>Nov!$J$114</f>
        <v>0</v>
      </c>
      <c r="F29" s="139">
        <f>Nov!$J$115</f>
        <v>0</v>
      </c>
      <c r="G29" s="216">
        <f>Nov!$J$116</f>
        <v>0</v>
      </c>
      <c r="H29" s="217"/>
      <c r="I29" s="139">
        <f>Nov!$J$117</f>
        <v>0</v>
      </c>
      <c r="J29" s="139">
        <f>Nov!$J$118</f>
        <v>0</v>
      </c>
      <c r="K29" s="216">
        <f>Nov!$J$119</f>
        <v>0</v>
      </c>
      <c r="L29" s="217"/>
      <c r="M29" s="139">
        <f>Nov!$J$120</f>
        <v>0</v>
      </c>
      <c r="N29" s="218">
        <f t="shared" si="3"/>
        <v>0</v>
      </c>
      <c r="O29" s="219"/>
    </row>
    <row r="30" spans="2:15" s="122" customFormat="1" ht="19.649999999999999" customHeight="1" thickBot="1" x14ac:dyDescent="0.35">
      <c r="B30" s="135"/>
      <c r="C30" s="136" t="s">
        <v>66</v>
      </c>
      <c r="D30" s="139">
        <f>Dec!$J$113</f>
        <v>0</v>
      </c>
      <c r="E30" s="139">
        <f>Dec!$J$114</f>
        <v>0</v>
      </c>
      <c r="F30" s="139">
        <f>Dec!$J$115</f>
        <v>0</v>
      </c>
      <c r="G30" s="216">
        <f>Dec!$J$116</f>
        <v>0</v>
      </c>
      <c r="H30" s="217"/>
      <c r="I30" s="139">
        <f>Dec!$J$117</f>
        <v>0</v>
      </c>
      <c r="J30" s="139">
        <f>Dec!$J$118</f>
        <v>0</v>
      </c>
      <c r="K30" s="216">
        <f>Dec!$J$119</f>
        <v>0</v>
      </c>
      <c r="L30" s="217"/>
      <c r="M30" s="139">
        <f>Dec!$J$120</f>
        <v>0</v>
      </c>
      <c r="N30" s="218">
        <f>SUM(D30:M30)</f>
        <v>0</v>
      </c>
      <c r="O30" s="219"/>
    </row>
    <row r="31" spans="2:15" s="122" customFormat="1" ht="19.649999999999999" customHeight="1" thickBot="1" x14ac:dyDescent="0.35">
      <c r="B31" s="135"/>
      <c r="C31" s="136" t="s">
        <v>108</v>
      </c>
      <c r="D31" s="140">
        <f>SUM(D19:D30)</f>
        <v>0</v>
      </c>
      <c r="E31" s="140">
        <f t="shared" ref="E31" si="4">SUM(E19:E30)</f>
        <v>0</v>
      </c>
      <c r="F31" s="140">
        <f>SUM(F19:F30)</f>
        <v>0</v>
      </c>
      <c r="G31" s="218">
        <f>SUM(G19:H30)</f>
        <v>0</v>
      </c>
      <c r="H31" s="219"/>
      <c r="I31" s="140">
        <f>SUM(I19:I30)</f>
        <v>0</v>
      </c>
      <c r="J31" s="140">
        <f>SUM(J19:J30)</f>
        <v>0</v>
      </c>
      <c r="K31" s="218">
        <f>SUM(K19:L30)</f>
        <v>0</v>
      </c>
      <c r="L31" s="219"/>
      <c r="M31" s="140">
        <f>SUM(M19:M30)</f>
        <v>0</v>
      </c>
      <c r="N31" s="19"/>
      <c r="O31" s="19"/>
    </row>
    <row r="33" spans="2:15" ht="15" thickBot="1" x14ac:dyDescent="0.35"/>
    <row r="34" spans="2:15" ht="18.600000000000001" thickBot="1" x14ac:dyDescent="0.4">
      <c r="D34" s="224" t="s">
        <v>110</v>
      </c>
      <c r="E34" s="225"/>
      <c r="F34" s="225"/>
      <c r="G34" s="225"/>
      <c r="H34" s="225"/>
      <c r="I34" s="225"/>
      <c r="J34" s="225"/>
      <c r="K34" s="225"/>
      <c r="L34" s="226"/>
      <c r="M34" s="227"/>
    </row>
    <row r="35" spans="2:15" s="122" customFormat="1" ht="18.600000000000001" customHeight="1" thickBot="1" x14ac:dyDescent="0.35">
      <c r="B35" s="134"/>
      <c r="C35" s="137"/>
      <c r="D35" s="128" t="s">
        <v>38</v>
      </c>
      <c r="E35" s="128" t="s">
        <v>40</v>
      </c>
      <c r="F35" s="128" t="s">
        <v>43</v>
      </c>
      <c r="G35" s="220" t="s">
        <v>45</v>
      </c>
      <c r="H35" s="221"/>
      <c r="I35" s="128" t="s">
        <v>47</v>
      </c>
      <c r="J35" s="128" t="s">
        <v>48</v>
      </c>
      <c r="K35" s="220" t="s">
        <v>49</v>
      </c>
      <c r="L35" s="221"/>
      <c r="M35" s="128" t="s">
        <v>50</v>
      </c>
      <c r="N35" s="220" t="s">
        <v>107</v>
      </c>
      <c r="O35" s="221"/>
    </row>
    <row r="36" spans="2:15" s="122" customFormat="1" ht="19.649999999999999" customHeight="1" thickBot="1" x14ac:dyDescent="0.35">
      <c r="B36" s="134"/>
      <c r="C36" s="136" t="s">
        <v>6</v>
      </c>
      <c r="D36" s="139">
        <f>Jan!$M$113</f>
        <v>0</v>
      </c>
      <c r="E36" s="139">
        <f>Jan!$M$114</f>
        <v>0</v>
      </c>
      <c r="F36" s="139">
        <f>Jan!$M$115</f>
        <v>0</v>
      </c>
      <c r="G36" s="216">
        <f>Jan!$M$116</f>
        <v>0</v>
      </c>
      <c r="H36" s="217"/>
      <c r="I36" s="139">
        <f>Jan!$M$117</f>
        <v>0</v>
      </c>
      <c r="J36" s="139">
        <f>Jan!$M$118</f>
        <v>0</v>
      </c>
      <c r="K36" s="216">
        <f>Jan!$M$119</f>
        <v>0</v>
      </c>
      <c r="L36" s="217"/>
      <c r="M36" s="139">
        <f>Jan!$M$120</f>
        <v>0</v>
      </c>
      <c r="N36" s="218">
        <f>SUM(D36:M36)</f>
        <v>0</v>
      </c>
      <c r="O36" s="219"/>
    </row>
    <row r="37" spans="2:15" s="122" customFormat="1" ht="19.649999999999999" customHeight="1" thickBot="1" x14ac:dyDescent="0.35">
      <c r="B37" s="135"/>
      <c r="C37" s="136" t="s">
        <v>55</v>
      </c>
      <c r="D37" s="139">
        <f>Feb!$M$113</f>
        <v>0</v>
      </c>
      <c r="E37" s="139">
        <f>Feb!$M$114</f>
        <v>0</v>
      </c>
      <c r="F37" s="139">
        <f>Feb!$M$115</f>
        <v>0</v>
      </c>
      <c r="G37" s="216">
        <f>Feb!$M$116</f>
        <v>0</v>
      </c>
      <c r="H37" s="217"/>
      <c r="I37" s="139">
        <f>Feb!$M$117</f>
        <v>0</v>
      </c>
      <c r="J37" s="139">
        <f>Feb!$M$118</f>
        <v>0</v>
      </c>
      <c r="K37" s="216">
        <f>Feb!$M$119</f>
        <v>0</v>
      </c>
      <c r="L37" s="217"/>
      <c r="M37" s="139">
        <f>Feb!$M$120</f>
        <v>0</v>
      </c>
      <c r="N37" s="218">
        <f t="shared" ref="N37:N46" si="5">SUM(D37:M37)</f>
        <v>0</v>
      </c>
      <c r="O37" s="219"/>
    </row>
    <row r="38" spans="2:15" s="122" customFormat="1" ht="19.649999999999999" customHeight="1" thickBot="1" x14ac:dyDescent="0.35">
      <c r="B38" s="135"/>
      <c r="C38" s="136" t="s">
        <v>57</v>
      </c>
      <c r="D38" s="139">
        <f>Mar!$M$113</f>
        <v>0</v>
      </c>
      <c r="E38" s="139">
        <f>Mar!$M$114</f>
        <v>0</v>
      </c>
      <c r="F38" s="139">
        <f>Mar!$M$115</f>
        <v>0</v>
      </c>
      <c r="G38" s="216">
        <f>Mar!$M$116</f>
        <v>0</v>
      </c>
      <c r="H38" s="217"/>
      <c r="I38" s="139">
        <f>Mar!$M$117</f>
        <v>0</v>
      </c>
      <c r="J38" s="139">
        <f>Mar!$M$118</f>
        <v>0</v>
      </c>
      <c r="K38" s="216">
        <f>Mar!$M$119</f>
        <v>0</v>
      </c>
      <c r="L38" s="217"/>
      <c r="M38" s="139">
        <f>Mar!$M$120</f>
        <v>0</v>
      </c>
      <c r="N38" s="218">
        <f t="shared" si="5"/>
        <v>0</v>
      </c>
      <c r="O38" s="219"/>
    </row>
    <row r="39" spans="2:15" s="122" customFormat="1" ht="19.649999999999999" customHeight="1" thickBot="1" x14ac:dyDescent="0.35">
      <c r="B39" s="135"/>
      <c r="C39" s="136" t="s">
        <v>58</v>
      </c>
      <c r="D39" s="139">
        <f>Apr!$M$113</f>
        <v>0</v>
      </c>
      <c r="E39" s="139">
        <f>Apr!$M$114</f>
        <v>0</v>
      </c>
      <c r="F39" s="139">
        <f>Apr!$M$115</f>
        <v>0</v>
      </c>
      <c r="G39" s="216">
        <f>Apr!$M$116</f>
        <v>0</v>
      </c>
      <c r="H39" s="217"/>
      <c r="I39" s="139">
        <f>Apr!$M$117</f>
        <v>0</v>
      </c>
      <c r="J39" s="139">
        <f>Apr!$M$118</f>
        <v>0</v>
      </c>
      <c r="K39" s="216">
        <f>Apr!$M$119</f>
        <v>0</v>
      </c>
      <c r="L39" s="217"/>
      <c r="M39" s="139">
        <f>Apr!$M$120</f>
        <v>0</v>
      </c>
      <c r="N39" s="218">
        <f t="shared" si="5"/>
        <v>0</v>
      </c>
      <c r="O39" s="219"/>
    </row>
    <row r="40" spans="2:15" s="122" customFormat="1" ht="19.649999999999999" customHeight="1" thickBot="1" x14ac:dyDescent="0.35">
      <c r="B40" s="135"/>
      <c r="C40" s="136" t="s">
        <v>59</v>
      </c>
      <c r="D40" s="139">
        <f>May!$M$113</f>
        <v>0</v>
      </c>
      <c r="E40" s="139">
        <f>May!$M$114</f>
        <v>0</v>
      </c>
      <c r="F40" s="139">
        <f>May!$M$115</f>
        <v>0</v>
      </c>
      <c r="G40" s="216">
        <f>May!$M$116</f>
        <v>0</v>
      </c>
      <c r="H40" s="217"/>
      <c r="I40" s="139">
        <f>May!$M$117</f>
        <v>0</v>
      </c>
      <c r="J40" s="139">
        <f>May!$M$118</f>
        <v>0</v>
      </c>
      <c r="K40" s="216">
        <f>May!$M$119</f>
        <v>0</v>
      </c>
      <c r="L40" s="217"/>
      <c r="M40" s="139">
        <f>May!$M$120</f>
        <v>0</v>
      </c>
      <c r="N40" s="218">
        <f t="shared" si="5"/>
        <v>0</v>
      </c>
      <c r="O40" s="219"/>
    </row>
    <row r="41" spans="2:15" s="122" customFormat="1" ht="19.649999999999999" customHeight="1" thickBot="1" x14ac:dyDescent="0.35">
      <c r="B41" s="135"/>
      <c r="C41" s="136" t="s">
        <v>60</v>
      </c>
      <c r="D41" s="139">
        <f>June!$M$113</f>
        <v>0</v>
      </c>
      <c r="E41" s="139">
        <f>June!$M$114</f>
        <v>0</v>
      </c>
      <c r="F41" s="139">
        <f>June!$M$115</f>
        <v>0</v>
      </c>
      <c r="G41" s="216">
        <f>June!$M$116</f>
        <v>0</v>
      </c>
      <c r="H41" s="217"/>
      <c r="I41" s="139">
        <f>June!$M$117</f>
        <v>0</v>
      </c>
      <c r="J41" s="139">
        <f>June!$M$118</f>
        <v>0</v>
      </c>
      <c r="K41" s="216">
        <f>June!$M$119</f>
        <v>0</v>
      </c>
      <c r="L41" s="217"/>
      <c r="M41" s="139">
        <f>June!$M$120</f>
        <v>0</v>
      </c>
      <c r="N41" s="218">
        <f t="shared" si="5"/>
        <v>0</v>
      </c>
      <c r="O41" s="219"/>
    </row>
    <row r="42" spans="2:15" s="122" customFormat="1" ht="19.649999999999999" customHeight="1" thickBot="1" x14ac:dyDescent="0.35">
      <c r="B42" s="135"/>
      <c r="C42" s="136" t="s">
        <v>61</v>
      </c>
      <c r="D42" s="139">
        <f>July!$M$113</f>
        <v>0</v>
      </c>
      <c r="E42" s="139">
        <f>July!$M$114</f>
        <v>0</v>
      </c>
      <c r="F42" s="139">
        <f>July!$M$115</f>
        <v>0</v>
      </c>
      <c r="G42" s="216">
        <f>July!$M$116</f>
        <v>0</v>
      </c>
      <c r="H42" s="217"/>
      <c r="I42" s="139">
        <f>July!$M$117</f>
        <v>0</v>
      </c>
      <c r="J42" s="139">
        <f>July!$M$118</f>
        <v>0</v>
      </c>
      <c r="K42" s="216">
        <f>July!$M$119</f>
        <v>0</v>
      </c>
      <c r="L42" s="217"/>
      <c r="M42" s="139">
        <f>July!$M$120</f>
        <v>0</v>
      </c>
      <c r="N42" s="218">
        <f t="shared" si="5"/>
        <v>0</v>
      </c>
      <c r="O42" s="219"/>
    </row>
    <row r="43" spans="2:15" s="122" customFormat="1" ht="19.649999999999999" customHeight="1" thickBot="1" x14ac:dyDescent="0.35">
      <c r="B43" s="135"/>
      <c r="C43" s="136" t="s">
        <v>62</v>
      </c>
      <c r="D43" s="139">
        <f>Aug!$M$113</f>
        <v>0</v>
      </c>
      <c r="E43" s="139">
        <f>Aug!$M$114</f>
        <v>0</v>
      </c>
      <c r="F43" s="139">
        <f>Aug!$M$115</f>
        <v>0</v>
      </c>
      <c r="G43" s="216">
        <f>Aug!$M$116</f>
        <v>0</v>
      </c>
      <c r="H43" s="217"/>
      <c r="I43" s="139">
        <f>Aug!$M$117</f>
        <v>0</v>
      </c>
      <c r="J43" s="139">
        <f>Aug!$M$118</f>
        <v>0</v>
      </c>
      <c r="K43" s="216">
        <f>Aug!$M$119</f>
        <v>0</v>
      </c>
      <c r="L43" s="217"/>
      <c r="M43" s="139">
        <f>Aug!$M$120</f>
        <v>0</v>
      </c>
      <c r="N43" s="218">
        <f t="shared" si="5"/>
        <v>0</v>
      </c>
      <c r="O43" s="219"/>
    </row>
    <row r="44" spans="2:15" s="122" customFormat="1" ht="19.649999999999999" customHeight="1" thickBot="1" x14ac:dyDescent="0.35">
      <c r="B44" s="135"/>
      <c r="C44" s="136" t="s">
        <v>63</v>
      </c>
      <c r="D44" s="139">
        <f>Sept!$M$113</f>
        <v>0</v>
      </c>
      <c r="E44" s="139">
        <f>Sept!$M$114</f>
        <v>0</v>
      </c>
      <c r="F44" s="139">
        <f>Sept!$M$115</f>
        <v>0</v>
      </c>
      <c r="G44" s="216">
        <f>Sept!$M$116</f>
        <v>0</v>
      </c>
      <c r="H44" s="217"/>
      <c r="I44" s="139">
        <f>Sept!$M$117</f>
        <v>0</v>
      </c>
      <c r="J44" s="139">
        <f>Sept!$M$118</f>
        <v>0</v>
      </c>
      <c r="K44" s="216">
        <f>Sept!$M$119</f>
        <v>0</v>
      </c>
      <c r="L44" s="217"/>
      <c r="M44" s="139">
        <f>Sept!$M$120</f>
        <v>0</v>
      </c>
      <c r="N44" s="218">
        <f t="shared" si="5"/>
        <v>0</v>
      </c>
      <c r="O44" s="219"/>
    </row>
    <row r="45" spans="2:15" s="122" customFormat="1" ht="19.649999999999999" customHeight="1" thickBot="1" x14ac:dyDescent="0.35">
      <c r="B45" s="135"/>
      <c r="C45" s="136" t="s">
        <v>64</v>
      </c>
      <c r="D45" s="139">
        <f>Oct!$M$113</f>
        <v>0</v>
      </c>
      <c r="E45" s="139">
        <f>Oct!$M$114</f>
        <v>0</v>
      </c>
      <c r="F45" s="139">
        <f>Oct!$M$115</f>
        <v>0</v>
      </c>
      <c r="G45" s="216">
        <f>Oct!$M$116</f>
        <v>0</v>
      </c>
      <c r="H45" s="217"/>
      <c r="I45" s="139">
        <f>Oct!$M$117</f>
        <v>0</v>
      </c>
      <c r="J45" s="139">
        <f>Oct!$M$118</f>
        <v>0</v>
      </c>
      <c r="K45" s="216">
        <f>Oct!$M$119</f>
        <v>0</v>
      </c>
      <c r="L45" s="217"/>
      <c r="M45" s="139">
        <f>Oct!$M$120</f>
        <v>0</v>
      </c>
      <c r="N45" s="218">
        <f t="shared" si="5"/>
        <v>0</v>
      </c>
      <c r="O45" s="219"/>
    </row>
    <row r="46" spans="2:15" s="122" customFormat="1" ht="19.649999999999999" customHeight="1" thickBot="1" x14ac:dyDescent="0.35">
      <c r="B46" s="135"/>
      <c r="C46" s="136" t="s">
        <v>65</v>
      </c>
      <c r="D46" s="139">
        <f>Nov!$M$113</f>
        <v>0</v>
      </c>
      <c r="E46" s="139">
        <f>Nov!$M$114</f>
        <v>0</v>
      </c>
      <c r="F46" s="139">
        <f>Nov!$M$115</f>
        <v>0</v>
      </c>
      <c r="G46" s="216">
        <f>Nov!$M$116</f>
        <v>0</v>
      </c>
      <c r="H46" s="217"/>
      <c r="I46" s="139">
        <f>Nov!$M$117</f>
        <v>0</v>
      </c>
      <c r="J46" s="139">
        <f>Nov!$M$118</f>
        <v>0</v>
      </c>
      <c r="K46" s="216">
        <f>Nov!$M$119</f>
        <v>0</v>
      </c>
      <c r="L46" s="217"/>
      <c r="M46" s="139">
        <f>Nov!$M$120</f>
        <v>0</v>
      </c>
      <c r="N46" s="218">
        <f t="shared" si="5"/>
        <v>0</v>
      </c>
      <c r="O46" s="219"/>
    </row>
    <row r="47" spans="2:15" s="122" customFormat="1" ht="19.649999999999999" customHeight="1" thickBot="1" x14ac:dyDescent="0.35">
      <c r="B47" s="135"/>
      <c r="C47" s="136" t="s">
        <v>66</v>
      </c>
      <c r="D47" s="139">
        <f>Dec!$M$113</f>
        <v>0</v>
      </c>
      <c r="E47" s="139">
        <f>Dec!$M$114</f>
        <v>0</v>
      </c>
      <c r="F47" s="139">
        <f>Dec!$M$115</f>
        <v>0</v>
      </c>
      <c r="G47" s="216">
        <f>Dec!$M$116</f>
        <v>0</v>
      </c>
      <c r="H47" s="217"/>
      <c r="I47" s="139">
        <f>Dec!$M$117</f>
        <v>0</v>
      </c>
      <c r="J47" s="139">
        <f>Dec!$M$118</f>
        <v>0</v>
      </c>
      <c r="K47" s="216">
        <f>Dec!$M$119</f>
        <v>0</v>
      </c>
      <c r="L47" s="217"/>
      <c r="M47" s="139">
        <f>Dec!$M$120</f>
        <v>0</v>
      </c>
      <c r="N47" s="218">
        <f>SUM(D47:M47)</f>
        <v>0</v>
      </c>
      <c r="O47" s="219"/>
    </row>
    <row r="48" spans="2:15" s="122" customFormat="1" ht="19.649999999999999" customHeight="1" thickBot="1" x14ac:dyDescent="0.35">
      <c r="B48" s="135"/>
      <c r="C48" s="136" t="s">
        <v>108</v>
      </c>
      <c r="D48" s="140">
        <f>SUM(D36:D47)</f>
        <v>0</v>
      </c>
      <c r="E48" s="140">
        <f t="shared" ref="E48" si="6">SUM(E36:E47)</f>
        <v>0</v>
      </c>
      <c r="F48" s="140">
        <f>SUM(F36:F47)</f>
        <v>0</v>
      </c>
      <c r="G48" s="218">
        <f>SUM(G36:H47)</f>
        <v>0</v>
      </c>
      <c r="H48" s="219"/>
      <c r="I48" s="140">
        <f>SUM(I36:I47)</f>
        <v>0</v>
      </c>
      <c r="J48" s="140">
        <f>SUM(J36:J47)</f>
        <v>0</v>
      </c>
      <c r="K48" s="218">
        <f>SUM(K36:L47)</f>
        <v>0</v>
      </c>
      <c r="L48" s="219"/>
      <c r="M48" s="140">
        <f>SUM(M36:M47)</f>
        <v>0</v>
      </c>
    </row>
    <row r="50" spans="2:15" ht="15" thickBot="1" x14ac:dyDescent="0.35"/>
    <row r="51" spans="2:15" ht="18.600000000000001" thickBot="1" x14ac:dyDescent="0.4">
      <c r="D51" s="224" t="s">
        <v>111</v>
      </c>
      <c r="E51" s="225"/>
      <c r="F51" s="225"/>
      <c r="G51" s="225"/>
      <c r="H51" s="225"/>
      <c r="I51" s="225"/>
      <c r="J51" s="225"/>
      <c r="K51" s="225"/>
      <c r="L51" s="226"/>
      <c r="M51" s="227"/>
    </row>
    <row r="52" spans="2:15" s="122" customFormat="1" ht="18.600000000000001" customHeight="1" thickBot="1" x14ac:dyDescent="0.35">
      <c r="B52" s="134"/>
      <c r="C52" s="137"/>
      <c r="D52" s="128" t="s">
        <v>38</v>
      </c>
      <c r="E52" s="128" t="s">
        <v>40</v>
      </c>
      <c r="F52" s="128" t="s">
        <v>43</v>
      </c>
      <c r="G52" s="220" t="s">
        <v>45</v>
      </c>
      <c r="H52" s="221"/>
      <c r="I52" s="128" t="s">
        <v>47</v>
      </c>
      <c r="J52" s="128" t="s">
        <v>48</v>
      </c>
      <c r="K52" s="220" t="s">
        <v>49</v>
      </c>
      <c r="L52" s="221"/>
      <c r="M52" s="128" t="s">
        <v>50</v>
      </c>
      <c r="N52" s="220" t="s">
        <v>107</v>
      </c>
      <c r="O52" s="221"/>
    </row>
    <row r="53" spans="2:15" s="122" customFormat="1" ht="19.649999999999999" customHeight="1" thickBot="1" x14ac:dyDescent="0.35">
      <c r="B53" s="134"/>
      <c r="C53" s="136" t="s">
        <v>6</v>
      </c>
      <c r="D53" s="139">
        <f>Jan!$P$113</f>
        <v>0</v>
      </c>
      <c r="E53" s="139">
        <f>Jan!$P$114</f>
        <v>0</v>
      </c>
      <c r="F53" s="139">
        <f>Jan!$P$115</f>
        <v>0</v>
      </c>
      <c r="G53" s="216">
        <f>Jan!$P$116</f>
        <v>0</v>
      </c>
      <c r="H53" s="217"/>
      <c r="I53" s="139">
        <f>Jan!$P$117</f>
        <v>0</v>
      </c>
      <c r="J53" s="139">
        <f>Jan!$P$118</f>
        <v>0</v>
      </c>
      <c r="K53" s="216">
        <f>Jan!$P$119</f>
        <v>0</v>
      </c>
      <c r="L53" s="217"/>
      <c r="M53" s="139">
        <f>Jan!$P$120</f>
        <v>0</v>
      </c>
      <c r="N53" s="218">
        <f>SUM(D53:M53)</f>
        <v>0</v>
      </c>
      <c r="O53" s="219"/>
    </row>
    <row r="54" spans="2:15" s="122" customFormat="1" ht="19.649999999999999" customHeight="1" thickBot="1" x14ac:dyDescent="0.35">
      <c r="B54" s="135"/>
      <c r="C54" s="136" t="s">
        <v>55</v>
      </c>
      <c r="D54" s="139">
        <f>Feb!$P$113</f>
        <v>0</v>
      </c>
      <c r="E54" s="139">
        <f>Feb!$P$114</f>
        <v>0</v>
      </c>
      <c r="F54" s="139">
        <f>Feb!$P$115</f>
        <v>0</v>
      </c>
      <c r="G54" s="216">
        <f>Feb!$P$116</f>
        <v>0</v>
      </c>
      <c r="H54" s="217"/>
      <c r="I54" s="139">
        <f>Feb!$P$117</f>
        <v>0</v>
      </c>
      <c r="J54" s="139">
        <f>Feb!$P$118</f>
        <v>0</v>
      </c>
      <c r="K54" s="216">
        <f>Feb!$P$119</f>
        <v>0</v>
      </c>
      <c r="L54" s="217"/>
      <c r="M54" s="139">
        <f>Feb!$P$120</f>
        <v>0</v>
      </c>
      <c r="N54" s="218">
        <f t="shared" ref="N54:N63" si="7">SUM(D54:M54)</f>
        <v>0</v>
      </c>
      <c r="O54" s="219"/>
    </row>
    <row r="55" spans="2:15" s="122" customFormat="1" ht="19.649999999999999" customHeight="1" thickBot="1" x14ac:dyDescent="0.35">
      <c r="B55" s="135"/>
      <c r="C55" s="136" t="s">
        <v>57</v>
      </c>
      <c r="D55" s="139">
        <f>Mar!$P$113</f>
        <v>0</v>
      </c>
      <c r="E55" s="139">
        <f>Mar!$P$114</f>
        <v>0</v>
      </c>
      <c r="F55" s="139">
        <f>Mar!$P$115</f>
        <v>0</v>
      </c>
      <c r="G55" s="216">
        <f>Mar!$P$116</f>
        <v>0</v>
      </c>
      <c r="H55" s="217"/>
      <c r="I55" s="139">
        <f>Mar!$P$117</f>
        <v>0</v>
      </c>
      <c r="J55" s="139">
        <f>Mar!$P$118</f>
        <v>0</v>
      </c>
      <c r="K55" s="216">
        <f>Mar!$P$119</f>
        <v>0</v>
      </c>
      <c r="L55" s="217"/>
      <c r="M55" s="139">
        <f>Mar!$P$120</f>
        <v>0</v>
      </c>
      <c r="N55" s="218">
        <f t="shared" si="7"/>
        <v>0</v>
      </c>
      <c r="O55" s="219"/>
    </row>
    <row r="56" spans="2:15" s="122" customFormat="1" ht="19.649999999999999" customHeight="1" thickBot="1" x14ac:dyDescent="0.35">
      <c r="B56" s="135"/>
      <c r="C56" s="136" t="s">
        <v>58</v>
      </c>
      <c r="D56" s="139">
        <f>Apr!$P$113</f>
        <v>0</v>
      </c>
      <c r="E56" s="139">
        <f>Apr!$P$114</f>
        <v>0</v>
      </c>
      <c r="F56" s="139">
        <f>Apr!$P$115</f>
        <v>0</v>
      </c>
      <c r="G56" s="216">
        <f>Apr!$P$116</f>
        <v>0</v>
      </c>
      <c r="H56" s="217"/>
      <c r="I56" s="139">
        <f>Apr!$P$117</f>
        <v>0</v>
      </c>
      <c r="J56" s="139">
        <f>Apr!$P$118</f>
        <v>0</v>
      </c>
      <c r="K56" s="216">
        <f>Apr!$P$119</f>
        <v>0</v>
      </c>
      <c r="L56" s="217"/>
      <c r="M56" s="139">
        <f>Apr!$P$120</f>
        <v>0</v>
      </c>
      <c r="N56" s="218">
        <f>SUM(D56:M56)</f>
        <v>0</v>
      </c>
      <c r="O56" s="219"/>
    </row>
    <row r="57" spans="2:15" s="122" customFormat="1" ht="19.649999999999999" customHeight="1" thickBot="1" x14ac:dyDescent="0.35">
      <c r="B57" s="135"/>
      <c r="C57" s="136" t="s">
        <v>59</v>
      </c>
      <c r="D57" s="139">
        <f>May!$P$113</f>
        <v>0</v>
      </c>
      <c r="E57" s="139">
        <f>May!$P$114</f>
        <v>0</v>
      </c>
      <c r="F57" s="139">
        <f>May!$P$115</f>
        <v>0</v>
      </c>
      <c r="G57" s="216">
        <f>May!$P$116</f>
        <v>0</v>
      </c>
      <c r="H57" s="217"/>
      <c r="I57" s="139">
        <f>May!$P$117</f>
        <v>0</v>
      </c>
      <c r="J57" s="139">
        <f>May!$P$118</f>
        <v>0</v>
      </c>
      <c r="K57" s="216">
        <f>May!$P$119</f>
        <v>0</v>
      </c>
      <c r="L57" s="217"/>
      <c r="M57" s="139">
        <f>May!$P$120</f>
        <v>0</v>
      </c>
      <c r="N57" s="218">
        <f t="shared" si="7"/>
        <v>0</v>
      </c>
      <c r="O57" s="219"/>
    </row>
    <row r="58" spans="2:15" s="122" customFormat="1" ht="19.649999999999999" customHeight="1" thickBot="1" x14ac:dyDescent="0.35">
      <c r="B58" s="135"/>
      <c r="C58" s="136" t="s">
        <v>60</v>
      </c>
      <c r="D58" s="139">
        <f>June!$P$113</f>
        <v>0</v>
      </c>
      <c r="E58" s="139">
        <f>June!$P$114</f>
        <v>0</v>
      </c>
      <c r="F58" s="139">
        <f>June!$P$115</f>
        <v>0</v>
      </c>
      <c r="G58" s="216">
        <f>June!$P$116</f>
        <v>0</v>
      </c>
      <c r="H58" s="217"/>
      <c r="I58" s="139">
        <f>June!$P$117</f>
        <v>0</v>
      </c>
      <c r="J58" s="139">
        <f>June!$P$118</f>
        <v>0</v>
      </c>
      <c r="K58" s="216">
        <f>June!$P$119</f>
        <v>0</v>
      </c>
      <c r="L58" s="217"/>
      <c r="M58" s="139">
        <f>June!$P$120</f>
        <v>0</v>
      </c>
      <c r="N58" s="218">
        <f t="shared" si="7"/>
        <v>0</v>
      </c>
      <c r="O58" s="219"/>
    </row>
    <row r="59" spans="2:15" s="122" customFormat="1" ht="19.649999999999999" customHeight="1" thickBot="1" x14ac:dyDescent="0.35">
      <c r="B59" s="135"/>
      <c r="C59" s="136" t="s">
        <v>61</v>
      </c>
      <c r="D59" s="139">
        <f>July!$P$113</f>
        <v>0</v>
      </c>
      <c r="E59" s="139">
        <f>July!$P$114</f>
        <v>0</v>
      </c>
      <c r="F59" s="139">
        <f>July!$P$115</f>
        <v>0</v>
      </c>
      <c r="G59" s="216">
        <f>July!$P$116</f>
        <v>0</v>
      </c>
      <c r="H59" s="217"/>
      <c r="I59" s="139">
        <f>July!$P$117</f>
        <v>0</v>
      </c>
      <c r="J59" s="139">
        <f>July!$P$118</f>
        <v>0</v>
      </c>
      <c r="K59" s="216">
        <f>July!$P$119</f>
        <v>0</v>
      </c>
      <c r="L59" s="217"/>
      <c r="M59" s="139">
        <f>July!$P$120</f>
        <v>0</v>
      </c>
      <c r="N59" s="218">
        <f t="shared" si="7"/>
        <v>0</v>
      </c>
      <c r="O59" s="219"/>
    </row>
    <row r="60" spans="2:15" s="122" customFormat="1" ht="19.649999999999999" customHeight="1" thickBot="1" x14ac:dyDescent="0.35">
      <c r="B60" s="135"/>
      <c r="C60" s="136" t="s">
        <v>62</v>
      </c>
      <c r="D60" s="139">
        <f>Aug!$P$113</f>
        <v>0</v>
      </c>
      <c r="E60" s="139">
        <f>Aug!$P$114</f>
        <v>0</v>
      </c>
      <c r="F60" s="139">
        <f>Aug!$P$115</f>
        <v>0</v>
      </c>
      <c r="G60" s="216">
        <f>Aug!$P$116</f>
        <v>0</v>
      </c>
      <c r="H60" s="217"/>
      <c r="I60" s="139">
        <f>Aug!$P$117</f>
        <v>0</v>
      </c>
      <c r="J60" s="139">
        <f>Aug!$P$118</f>
        <v>0</v>
      </c>
      <c r="K60" s="216">
        <f>Aug!$P$119</f>
        <v>0</v>
      </c>
      <c r="L60" s="217"/>
      <c r="M60" s="139">
        <f>Aug!$P$120</f>
        <v>0</v>
      </c>
      <c r="N60" s="218">
        <f t="shared" si="7"/>
        <v>0</v>
      </c>
      <c r="O60" s="219"/>
    </row>
    <row r="61" spans="2:15" s="122" customFormat="1" ht="19.649999999999999" customHeight="1" thickBot="1" x14ac:dyDescent="0.35">
      <c r="B61" s="135"/>
      <c r="C61" s="136" t="s">
        <v>63</v>
      </c>
      <c r="D61" s="139">
        <f>Sept!$P$113</f>
        <v>0</v>
      </c>
      <c r="E61" s="139">
        <f>Sept!$P$114</f>
        <v>0</v>
      </c>
      <c r="F61" s="139">
        <f>Sept!$P$115</f>
        <v>0</v>
      </c>
      <c r="G61" s="216">
        <f>Sept!$P$116</f>
        <v>0</v>
      </c>
      <c r="H61" s="217"/>
      <c r="I61" s="139">
        <f>Sept!$P$117</f>
        <v>0</v>
      </c>
      <c r="J61" s="139">
        <f>Sept!$P$118</f>
        <v>0</v>
      </c>
      <c r="K61" s="216">
        <f>Sept!$P$119</f>
        <v>0</v>
      </c>
      <c r="L61" s="217"/>
      <c r="M61" s="139">
        <f>Sept!$P$120</f>
        <v>0</v>
      </c>
      <c r="N61" s="218">
        <f t="shared" si="7"/>
        <v>0</v>
      </c>
      <c r="O61" s="219"/>
    </row>
    <row r="62" spans="2:15" s="122" customFormat="1" ht="19.649999999999999" customHeight="1" thickBot="1" x14ac:dyDescent="0.35">
      <c r="B62" s="135"/>
      <c r="C62" s="136" t="s">
        <v>64</v>
      </c>
      <c r="D62" s="139">
        <f>Oct!$P$113</f>
        <v>0</v>
      </c>
      <c r="E62" s="139">
        <f>Oct!$P$114</f>
        <v>0</v>
      </c>
      <c r="F62" s="139">
        <f>Oct!$P$115</f>
        <v>0</v>
      </c>
      <c r="G62" s="216">
        <f>Oct!$P$116</f>
        <v>0</v>
      </c>
      <c r="H62" s="217"/>
      <c r="I62" s="139">
        <f>Oct!$P$117</f>
        <v>0</v>
      </c>
      <c r="J62" s="139">
        <f>Oct!$P$118</f>
        <v>0</v>
      </c>
      <c r="K62" s="216">
        <f>Oct!$P$119</f>
        <v>0</v>
      </c>
      <c r="L62" s="217"/>
      <c r="M62" s="139">
        <f>Oct!$P$120</f>
        <v>0</v>
      </c>
      <c r="N62" s="218">
        <f t="shared" si="7"/>
        <v>0</v>
      </c>
      <c r="O62" s="219"/>
    </row>
    <row r="63" spans="2:15" s="122" customFormat="1" ht="19.649999999999999" customHeight="1" thickBot="1" x14ac:dyDescent="0.35">
      <c r="B63" s="135"/>
      <c r="C63" s="136" t="s">
        <v>65</v>
      </c>
      <c r="D63" s="139">
        <f>Nov!$P$113</f>
        <v>0</v>
      </c>
      <c r="E63" s="139">
        <f>Nov!$P$114</f>
        <v>0</v>
      </c>
      <c r="F63" s="139">
        <f>Nov!$P$115</f>
        <v>0</v>
      </c>
      <c r="G63" s="216">
        <f>Nov!$P$116</f>
        <v>0</v>
      </c>
      <c r="H63" s="217"/>
      <c r="I63" s="139">
        <f>Nov!$P$117</f>
        <v>0</v>
      </c>
      <c r="J63" s="139">
        <f>Nov!$P$118</f>
        <v>0</v>
      </c>
      <c r="K63" s="216">
        <f>Nov!$P$119</f>
        <v>0</v>
      </c>
      <c r="L63" s="217"/>
      <c r="M63" s="139">
        <f>Nov!$P$120</f>
        <v>0</v>
      </c>
      <c r="N63" s="218">
        <f t="shared" si="7"/>
        <v>0</v>
      </c>
      <c r="O63" s="219"/>
    </row>
    <row r="64" spans="2:15" s="122" customFormat="1" ht="19.649999999999999" customHeight="1" thickBot="1" x14ac:dyDescent="0.35">
      <c r="B64" s="135"/>
      <c r="C64" s="136" t="s">
        <v>66</v>
      </c>
      <c r="D64" s="139">
        <f>Dec!$P$113</f>
        <v>0</v>
      </c>
      <c r="E64" s="139">
        <f>Dec!$P$114</f>
        <v>0</v>
      </c>
      <c r="F64" s="139">
        <f>Dec!$P$115</f>
        <v>0</v>
      </c>
      <c r="G64" s="216">
        <f>Dec!$P$116</f>
        <v>0</v>
      </c>
      <c r="H64" s="217"/>
      <c r="I64" s="139">
        <f>Dec!$P$117</f>
        <v>0</v>
      </c>
      <c r="J64" s="139">
        <f>Dec!$P$118</f>
        <v>0</v>
      </c>
      <c r="K64" s="216">
        <f>Dec!$P$119</f>
        <v>0</v>
      </c>
      <c r="L64" s="217"/>
      <c r="M64" s="139">
        <f>Dec!$P$120</f>
        <v>0</v>
      </c>
      <c r="N64" s="218">
        <f>SUM(D64:M64)</f>
        <v>0</v>
      </c>
      <c r="O64" s="219"/>
    </row>
    <row r="65" spans="2:15" s="122" customFormat="1" ht="19.649999999999999" customHeight="1" thickBot="1" x14ac:dyDescent="0.35">
      <c r="B65" s="135"/>
      <c r="C65" s="136" t="s">
        <v>108</v>
      </c>
      <c r="D65" s="140">
        <f>SUM(D53:D64)</f>
        <v>0</v>
      </c>
      <c r="E65" s="140">
        <f>SUM(E53:E64)</f>
        <v>0</v>
      </c>
      <c r="F65" s="140">
        <f>SUM(F53:F64)</f>
        <v>0</v>
      </c>
      <c r="G65" s="218">
        <f>SUM(G53:H64)</f>
        <v>0</v>
      </c>
      <c r="H65" s="219"/>
      <c r="I65" s="140">
        <f>SUM(I53:I64)</f>
        <v>0</v>
      </c>
      <c r="J65" s="140">
        <f>SUM(J53:J64)</f>
        <v>0</v>
      </c>
      <c r="K65" s="218">
        <f>SUM(K53:L64)</f>
        <v>0</v>
      </c>
      <c r="L65" s="219"/>
      <c r="M65" s="140">
        <f>SUM(M53:M64)</f>
        <v>0</v>
      </c>
    </row>
    <row r="67" spans="2:15" ht="15" thickBot="1" x14ac:dyDescent="0.35"/>
    <row r="68" spans="2:15" ht="18.600000000000001" thickBot="1" x14ac:dyDescent="0.4">
      <c r="D68" s="224" t="s">
        <v>112</v>
      </c>
      <c r="E68" s="225"/>
      <c r="F68" s="225"/>
      <c r="G68" s="225"/>
      <c r="H68" s="225"/>
      <c r="I68" s="225"/>
      <c r="J68" s="225"/>
      <c r="K68" s="225"/>
      <c r="L68" s="226"/>
      <c r="M68" s="227"/>
    </row>
    <row r="69" spans="2:15" s="122" customFormat="1" ht="18.600000000000001" customHeight="1" thickBot="1" x14ac:dyDescent="0.35">
      <c r="B69" s="134"/>
      <c r="C69" s="137"/>
      <c r="D69" s="128" t="s">
        <v>38</v>
      </c>
      <c r="E69" s="128" t="s">
        <v>40</v>
      </c>
      <c r="F69" s="128" t="s">
        <v>43</v>
      </c>
      <c r="G69" s="220" t="s">
        <v>45</v>
      </c>
      <c r="H69" s="221"/>
      <c r="I69" s="128" t="s">
        <v>47</v>
      </c>
      <c r="J69" s="128" t="s">
        <v>48</v>
      </c>
      <c r="K69" s="220" t="s">
        <v>49</v>
      </c>
      <c r="L69" s="221"/>
      <c r="M69" s="128" t="s">
        <v>50</v>
      </c>
      <c r="N69" s="220" t="s">
        <v>107</v>
      </c>
      <c r="O69" s="221"/>
    </row>
    <row r="70" spans="2:15" s="122" customFormat="1" ht="19.649999999999999" customHeight="1" thickBot="1" x14ac:dyDescent="0.35">
      <c r="B70" s="134"/>
      <c r="C70" s="136" t="s">
        <v>6</v>
      </c>
      <c r="D70" s="139">
        <f>Jan!$S$113</f>
        <v>0</v>
      </c>
      <c r="E70" s="139">
        <f>Jan!$S$114</f>
        <v>0</v>
      </c>
      <c r="F70" s="139">
        <f>Jan!$S$115</f>
        <v>0</v>
      </c>
      <c r="G70" s="216">
        <f>Jan!$S$116</f>
        <v>0</v>
      </c>
      <c r="H70" s="217"/>
      <c r="I70" s="139">
        <f>Jan!$S$117</f>
        <v>0</v>
      </c>
      <c r="J70" s="139">
        <f>Jan!$S$118</f>
        <v>0</v>
      </c>
      <c r="K70" s="216">
        <f>Jan!$S$119</f>
        <v>0</v>
      </c>
      <c r="L70" s="217"/>
      <c r="M70" s="139">
        <f>Jan!$S$120</f>
        <v>0</v>
      </c>
      <c r="N70" s="218">
        <f>SUM(D70:M70)</f>
        <v>0</v>
      </c>
      <c r="O70" s="219"/>
    </row>
    <row r="71" spans="2:15" s="122" customFormat="1" ht="19.649999999999999" customHeight="1" thickBot="1" x14ac:dyDescent="0.35">
      <c r="B71" s="135"/>
      <c r="C71" s="136" t="s">
        <v>55</v>
      </c>
      <c r="D71" s="139">
        <f>Feb!$S$113</f>
        <v>0</v>
      </c>
      <c r="E71" s="139">
        <f>Feb!$S$114</f>
        <v>0</v>
      </c>
      <c r="F71" s="139">
        <f>Feb!$S$115</f>
        <v>0</v>
      </c>
      <c r="G71" s="216">
        <f>Feb!$S$116</f>
        <v>0</v>
      </c>
      <c r="H71" s="217"/>
      <c r="I71" s="139">
        <f>Feb!$S$117</f>
        <v>0</v>
      </c>
      <c r="J71" s="139">
        <f>Feb!$S$118</f>
        <v>0</v>
      </c>
      <c r="K71" s="216">
        <f>Feb!$S$119</f>
        <v>0</v>
      </c>
      <c r="L71" s="217"/>
      <c r="M71" s="139">
        <f>Feb!$S$120</f>
        <v>0</v>
      </c>
      <c r="N71" s="218">
        <f t="shared" ref="N71:N72" si="8">SUM(D71:M71)</f>
        <v>0</v>
      </c>
      <c r="O71" s="219"/>
    </row>
    <row r="72" spans="2:15" s="122" customFormat="1" ht="19.649999999999999" customHeight="1" thickBot="1" x14ac:dyDescent="0.35">
      <c r="B72" s="135"/>
      <c r="C72" s="136" t="s">
        <v>57</v>
      </c>
      <c r="D72" s="139">
        <f>Mar!$S$113</f>
        <v>0</v>
      </c>
      <c r="E72" s="139">
        <f>Mar!$S$114</f>
        <v>0</v>
      </c>
      <c r="F72" s="139">
        <f>Mar!$S$115</f>
        <v>0</v>
      </c>
      <c r="G72" s="216">
        <f>Mar!$S$116</f>
        <v>0</v>
      </c>
      <c r="H72" s="217"/>
      <c r="I72" s="139">
        <f>Mar!$S$117</f>
        <v>0</v>
      </c>
      <c r="J72" s="139">
        <f>Mar!$S$118</f>
        <v>0</v>
      </c>
      <c r="K72" s="216">
        <f>Mar!$S$119</f>
        <v>0</v>
      </c>
      <c r="L72" s="217"/>
      <c r="M72" s="139">
        <f>Mar!$S$120</f>
        <v>0</v>
      </c>
      <c r="N72" s="218">
        <f t="shared" si="8"/>
        <v>0</v>
      </c>
      <c r="O72" s="219"/>
    </row>
    <row r="73" spans="2:15" s="122" customFormat="1" ht="19.649999999999999" customHeight="1" thickBot="1" x14ac:dyDescent="0.35">
      <c r="B73" s="135"/>
      <c r="C73" s="136" t="s">
        <v>58</v>
      </c>
      <c r="D73" s="139">
        <f>Apr!$S$113</f>
        <v>0</v>
      </c>
      <c r="E73" s="139">
        <f>Apr!$S$114</f>
        <v>0</v>
      </c>
      <c r="F73" s="139">
        <f>Apr!$S$115</f>
        <v>0</v>
      </c>
      <c r="G73" s="216">
        <f>Apr!$S$116</f>
        <v>0</v>
      </c>
      <c r="H73" s="217"/>
      <c r="I73" s="139">
        <f>Apr!$S$117</f>
        <v>0</v>
      </c>
      <c r="J73" s="139">
        <f>Apr!$S$118</f>
        <v>0</v>
      </c>
      <c r="K73" s="216">
        <f>Apr!$S$119</f>
        <v>0</v>
      </c>
      <c r="L73" s="217"/>
      <c r="M73" s="139">
        <f>Apr!$S$120</f>
        <v>0</v>
      </c>
      <c r="N73" s="218">
        <f>SUM(D73:M73)</f>
        <v>0</v>
      </c>
      <c r="O73" s="219"/>
    </row>
    <row r="74" spans="2:15" s="122" customFormat="1" ht="19.649999999999999" customHeight="1" thickBot="1" x14ac:dyDescent="0.35">
      <c r="B74" s="135"/>
      <c r="C74" s="136" t="s">
        <v>59</v>
      </c>
      <c r="D74" s="139">
        <f>May!$S$113</f>
        <v>0</v>
      </c>
      <c r="E74" s="139">
        <f>May!$S$114</f>
        <v>0</v>
      </c>
      <c r="F74" s="139">
        <f>May!$S$115</f>
        <v>0</v>
      </c>
      <c r="G74" s="216">
        <f>May!$S$116</f>
        <v>0</v>
      </c>
      <c r="H74" s="217"/>
      <c r="I74" s="139">
        <f>May!$S$117</f>
        <v>0</v>
      </c>
      <c r="J74" s="139">
        <f>May!$S$118</f>
        <v>0</v>
      </c>
      <c r="K74" s="216">
        <f>May!$S$119</f>
        <v>0</v>
      </c>
      <c r="L74" s="217"/>
      <c r="M74" s="139">
        <f>May!$S$120</f>
        <v>0</v>
      </c>
      <c r="N74" s="218">
        <f t="shared" ref="N74:N79" si="9">SUM(D74:M74)</f>
        <v>0</v>
      </c>
      <c r="O74" s="219"/>
    </row>
    <row r="75" spans="2:15" s="122" customFormat="1" ht="19.649999999999999" customHeight="1" thickBot="1" x14ac:dyDescent="0.35">
      <c r="B75" s="135"/>
      <c r="C75" s="136" t="s">
        <v>60</v>
      </c>
      <c r="D75" s="139">
        <f>June!$S$113</f>
        <v>0</v>
      </c>
      <c r="E75" s="139">
        <f>June!$S$114</f>
        <v>0</v>
      </c>
      <c r="F75" s="139">
        <f>June!$S$115</f>
        <v>0</v>
      </c>
      <c r="G75" s="216">
        <f>June!$S$116</f>
        <v>0</v>
      </c>
      <c r="H75" s="217"/>
      <c r="I75" s="139">
        <f>June!$S$117</f>
        <v>0</v>
      </c>
      <c r="J75" s="139">
        <f>June!$S$118</f>
        <v>0</v>
      </c>
      <c r="K75" s="216">
        <f>June!$S$119</f>
        <v>0</v>
      </c>
      <c r="L75" s="217"/>
      <c r="M75" s="139">
        <f>June!$S$120</f>
        <v>0</v>
      </c>
      <c r="N75" s="218">
        <f t="shared" si="9"/>
        <v>0</v>
      </c>
      <c r="O75" s="219"/>
    </row>
    <row r="76" spans="2:15" s="122" customFormat="1" ht="19.649999999999999" customHeight="1" thickBot="1" x14ac:dyDescent="0.35">
      <c r="B76" s="135"/>
      <c r="C76" s="136" t="s">
        <v>61</v>
      </c>
      <c r="D76" s="139">
        <f>July!$S$113</f>
        <v>0</v>
      </c>
      <c r="E76" s="139">
        <f>July!$S$114</f>
        <v>0</v>
      </c>
      <c r="F76" s="139">
        <f>July!$S$115</f>
        <v>0</v>
      </c>
      <c r="G76" s="216">
        <f>July!$S$116</f>
        <v>0</v>
      </c>
      <c r="H76" s="217"/>
      <c r="I76" s="139">
        <f>July!$S$117</f>
        <v>0</v>
      </c>
      <c r="J76" s="139">
        <f>July!$S$118</f>
        <v>0</v>
      </c>
      <c r="K76" s="216">
        <f>July!$S$119</f>
        <v>0</v>
      </c>
      <c r="L76" s="217"/>
      <c r="M76" s="139">
        <f>July!$S$120</f>
        <v>0</v>
      </c>
      <c r="N76" s="218">
        <f t="shared" si="9"/>
        <v>0</v>
      </c>
      <c r="O76" s="219"/>
    </row>
    <row r="77" spans="2:15" s="122" customFormat="1" ht="19.649999999999999" customHeight="1" thickBot="1" x14ac:dyDescent="0.35">
      <c r="B77" s="135"/>
      <c r="C77" s="136" t="s">
        <v>62</v>
      </c>
      <c r="D77" s="139">
        <f>Aug!$S$113</f>
        <v>0</v>
      </c>
      <c r="E77" s="139">
        <f>Aug!$S$114</f>
        <v>0</v>
      </c>
      <c r="F77" s="139">
        <f>Aug!$S$115</f>
        <v>0</v>
      </c>
      <c r="G77" s="216">
        <f>Aug!$S$116</f>
        <v>0</v>
      </c>
      <c r="H77" s="217"/>
      <c r="I77" s="139">
        <f>Aug!$S$117</f>
        <v>0</v>
      </c>
      <c r="J77" s="139">
        <f>Aug!$S$118</f>
        <v>0</v>
      </c>
      <c r="K77" s="216">
        <f>Aug!$S$119</f>
        <v>0</v>
      </c>
      <c r="L77" s="217"/>
      <c r="M77" s="139">
        <f>Aug!$S$120</f>
        <v>0</v>
      </c>
      <c r="N77" s="218">
        <f t="shared" si="9"/>
        <v>0</v>
      </c>
      <c r="O77" s="219"/>
    </row>
    <row r="78" spans="2:15" s="122" customFormat="1" ht="19.649999999999999" customHeight="1" thickBot="1" x14ac:dyDescent="0.35">
      <c r="B78" s="135"/>
      <c r="C78" s="136" t="s">
        <v>63</v>
      </c>
      <c r="D78" s="139">
        <f>Sept!$S$113</f>
        <v>0</v>
      </c>
      <c r="E78" s="139">
        <f>Sept!$S$114</f>
        <v>0</v>
      </c>
      <c r="F78" s="139">
        <f>Sept!$S$115</f>
        <v>0</v>
      </c>
      <c r="G78" s="216">
        <f>Sept!$S$116</f>
        <v>0</v>
      </c>
      <c r="H78" s="217"/>
      <c r="I78" s="139">
        <f>Sept!$S$117</f>
        <v>0</v>
      </c>
      <c r="J78" s="139">
        <f>Sept!$S$118</f>
        <v>0</v>
      </c>
      <c r="K78" s="216">
        <f>Sept!$S$119</f>
        <v>0</v>
      </c>
      <c r="L78" s="217"/>
      <c r="M78" s="139">
        <f>Sept!$S$120</f>
        <v>0</v>
      </c>
      <c r="N78" s="218">
        <f t="shared" si="9"/>
        <v>0</v>
      </c>
      <c r="O78" s="219"/>
    </row>
    <row r="79" spans="2:15" s="122" customFormat="1" ht="19.649999999999999" customHeight="1" thickBot="1" x14ac:dyDescent="0.35">
      <c r="B79" s="135"/>
      <c r="C79" s="136" t="s">
        <v>64</v>
      </c>
      <c r="D79" s="139">
        <f>Oct!$S$113</f>
        <v>0</v>
      </c>
      <c r="E79" s="139">
        <f>Oct!$S$114</f>
        <v>0</v>
      </c>
      <c r="F79" s="139">
        <f>Oct!$S$115</f>
        <v>0</v>
      </c>
      <c r="G79" s="216">
        <f>Oct!$S$116</f>
        <v>0</v>
      </c>
      <c r="H79" s="217"/>
      <c r="I79" s="139">
        <f>Oct!$S$117</f>
        <v>0</v>
      </c>
      <c r="J79" s="139">
        <f>Oct!$S$118</f>
        <v>0</v>
      </c>
      <c r="K79" s="216">
        <f>Oct!$S$119</f>
        <v>0</v>
      </c>
      <c r="L79" s="217"/>
      <c r="M79" s="139">
        <f>Oct!$S$120</f>
        <v>0</v>
      </c>
      <c r="N79" s="218">
        <f t="shared" si="9"/>
        <v>0</v>
      </c>
      <c r="O79" s="219"/>
    </row>
    <row r="80" spans="2:15" s="122" customFormat="1" ht="19.649999999999999" customHeight="1" thickBot="1" x14ac:dyDescent="0.35">
      <c r="B80" s="135"/>
      <c r="C80" s="136" t="s">
        <v>65</v>
      </c>
      <c r="D80" s="139">
        <f>Nov!$S$113</f>
        <v>0</v>
      </c>
      <c r="E80" s="139">
        <f>Nov!$S$114</f>
        <v>0</v>
      </c>
      <c r="F80" s="139">
        <f>Nov!$S$115</f>
        <v>0</v>
      </c>
      <c r="G80" s="216">
        <f>Nov!$S$116</f>
        <v>0</v>
      </c>
      <c r="H80" s="217"/>
      <c r="I80" s="139">
        <f>Nov!$S$117</f>
        <v>0</v>
      </c>
      <c r="J80" s="139">
        <f>Nov!$S$118</f>
        <v>0</v>
      </c>
      <c r="K80" s="216">
        <f>Nov!$S$119</f>
        <v>0</v>
      </c>
      <c r="L80" s="217"/>
      <c r="M80" s="139">
        <f>Nov!$S$120</f>
        <v>0</v>
      </c>
      <c r="N80" s="218">
        <f>SUM(D80:M80)</f>
        <v>0</v>
      </c>
      <c r="O80" s="219"/>
    </row>
    <row r="81" spans="2:15" s="122" customFormat="1" ht="19.649999999999999" customHeight="1" thickBot="1" x14ac:dyDescent="0.35">
      <c r="B81" s="135"/>
      <c r="C81" s="136" t="s">
        <v>66</v>
      </c>
      <c r="D81" s="139">
        <f>Dec!$S$113</f>
        <v>0</v>
      </c>
      <c r="E81" s="139">
        <f>Dec!$S$114</f>
        <v>0</v>
      </c>
      <c r="F81" s="139">
        <f>Dec!$S$115</f>
        <v>0</v>
      </c>
      <c r="G81" s="216">
        <f>Dec!$S$116</f>
        <v>0</v>
      </c>
      <c r="H81" s="217"/>
      <c r="I81" s="139">
        <f>Dec!$S$117</f>
        <v>0</v>
      </c>
      <c r="J81" s="139">
        <f>Dec!$S$118</f>
        <v>0</v>
      </c>
      <c r="K81" s="216">
        <f>Dec!$S$119</f>
        <v>0</v>
      </c>
      <c r="L81" s="217"/>
      <c r="M81" s="139">
        <f>Dec!$S$120</f>
        <v>0</v>
      </c>
      <c r="N81" s="218">
        <f>SUM(D81:M81)</f>
        <v>0</v>
      </c>
      <c r="O81" s="219"/>
    </row>
    <row r="82" spans="2:15" s="122" customFormat="1" ht="19.649999999999999" customHeight="1" thickBot="1" x14ac:dyDescent="0.35">
      <c r="B82" s="135"/>
      <c r="C82" s="136" t="s">
        <v>108</v>
      </c>
      <c r="D82" s="140">
        <f>SUM(D70:D81)</f>
        <v>0</v>
      </c>
      <c r="E82" s="140">
        <f>SUM(E70:E81)</f>
        <v>0</v>
      </c>
      <c r="F82" s="140">
        <f>SUM(F70:F81)</f>
        <v>0</v>
      </c>
      <c r="G82" s="218">
        <f>SUM(G70:H81)</f>
        <v>0</v>
      </c>
      <c r="H82" s="219"/>
      <c r="I82" s="140">
        <f>SUM(I70:I81)</f>
        <v>0</v>
      </c>
      <c r="J82" s="140">
        <f>SUM(J70:J81)</f>
        <v>0</v>
      </c>
      <c r="K82" s="218">
        <f>SUM(K70:L81)</f>
        <v>0</v>
      </c>
      <c r="L82" s="219"/>
      <c r="M82" s="140">
        <f>SUM(M70:M81)</f>
        <v>0</v>
      </c>
    </row>
  </sheetData>
  <sheetProtection sheet="1" formatCells="0" formatColumns="0" formatRows="0" selectLockedCells="1" sort="0" autoFilter="0"/>
  <mergeCells count="182">
    <mergeCell ref="G81:H81"/>
    <mergeCell ref="K81:L81"/>
    <mergeCell ref="N81:O81"/>
    <mergeCell ref="G82:H82"/>
    <mergeCell ref="K82:L82"/>
    <mergeCell ref="G79:H79"/>
    <mergeCell ref="K79:L79"/>
    <mergeCell ref="N79:O79"/>
    <mergeCell ref="G80:H80"/>
    <mergeCell ref="K80:L80"/>
    <mergeCell ref="N80:O80"/>
    <mergeCell ref="G77:H77"/>
    <mergeCell ref="K77:L77"/>
    <mergeCell ref="N77:O77"/>
    <mergeCell ref="G78:H78"/>
    <mergeCell ref="K78:L78"/>
    <mergeCell ref="N78:O78"/>
    <mergeCell ref="G75:H75"/>
    <mergeCell ref="K75:L75"/>
    <mergeCell ref="N75:O75"/>
    <mergeCell ref="G76:H76"/>
    <mergeCell ref="K76:L76"/>
    <mergeCell ref="N76:O76"/>
    <mergeCell ref="N72:O72"/>
    <mergeCell ref="G73:H73"/>
    <mergeCell ref="K73:L73"/>
    <mergeCell ref="N73:O73"/>
    <mergeCell ref="G74:H74"/>
    <mergeCell ref="K74:L74"/>
    <mergeCell ref="N74:O74"/>
    <mergeCell ref="N69:O69"/>
    <mergeCell ref="G70:H70"/>
    <mergeCell ref="K70:L70"/>
    <mergeCell ref="N70:O70"/>
    <mergeCell ref="G71:H71"/>
    <mergeCell ref="K71:L71"/>
    <mergeCell ref="N71:O71"/>
    <mergeCell ref="G72:H72"/>
    <mergeCell ref="K72:L72"/>
    <mergeCell ref="G64:H64"/>
    <mergeCell ref="K64:L64"/>
    <mergeCell ref="N64:O64"/>
    <mergeCell ref="G65:H65"/>
    <mergeCell ref="K65:L65"/>
    <mergeCell ref="G62:H62"/>
    <mergeCell ref="K62:L62"/>
    <mergeCell ref="N62:O62"/>
    <mergeCell ref="G63:H63"/>
    <mergeCell ref="K63:L63"/>
    <mergeCell ref="N63:O63"/>
    <mergeCell ref="G60:H60"/>
    <mergeCell ref="K60:L60"/>
    <mergeCell ref="N60:O60"/>
    <mergeCell ref="G61:H61"/>
    <mergeCell ref="K61:L61"/>
    <mergeCell ref="N61:O61"/>
    <mergeCell ref="G58:H58"/>
    <mergeCell ref="K58:L58"/>
    <mergeCell ref="N58:O58"/>
    <mergeCell ref="G59:H59"/>
    <mergeCell ref="K59:L59"/>
    <mergeCell ref="N59:O59"/>
    <mergeCell ref="N55:O55"/>
    <mergeCell ref="G56:H56"/>
    <mergeCell ref="K56:L56"/>
    <mergeCell ref="N56:O56"/>
    <mergeCell ref="G57:H57"/>
    <mergeCell ref="K57:L57"/>
    <mergeCell ref="N57:O57"/>
    <mergeCell ref="N52:O52"/>
    <mergeCell ref="G53:H53"/>
    <mergeCell ref="K53:L53"/>
    <mergeCell ref="N53:O53"/>
    <mergeCell ref="G54:H54"/>
    <mergeCell ref="K54:L54"/>
    <mergeCell ref="N54:O54"/>
    <mergeCell ref="K47:L47"/>
    <mergeCell ref="N47:O47"/>
    <mergeCell ref="G48:H48"/>
    <mergeCell ref="K48:L48"/>
    <mergeCell ref="G45:H45"/>
    <mergeCell ref="K45:L45"/>
    <mergeCell ref="N45:O45"/>
    <mergeCell ref="G46:H46"/>
    <mergeCell ref="K46:L46"/>
    <mergeCell ref="N46:O46"/>
    <mergeCell ref="N43:O43"/>
    <mergeCell ref="G44:H44"/>
    <mergeCell ref="K44:L44"/>
    <mergeCell ref="N44:O44"/>
    <mergeCell ref="G41:H41"/>
    <mergeCell ref="K41:L41"/>
    <mergeCell ref="N41:O41"/>
    <mergeCell ref="G42:H42"/>
    <mergeCell ref="K42:L42"/>
    <mergeCell ref="N42:O42"/>
    <mergeCell ref="N38:O38"/>
    <mergeCell ref="G39:H39"/>
    <mergeCell ref="K39:L39"/>
    <mergeCell ref="N39:O39"/>
    <mergeCell ref="G40:H40"/>
    <mergeCell ref="K40:L40"/>
    <mergeCell ref="N40:O40"/>
    <mergeCell ref="N35:O35"/>
    <mergeCell ref="G36:H36"/>
    <mergeCell ref="K36:L36"/>
    <mergeCell ref="N36:O36"/>
    <mergeCell ref="G37:H37"/>
    <mergeCell ref="K37:L37"/>
    <mergeCell ref="N37:O37"/>
    <mergeCell ref="D17:M17"/>
    <mergeCell ref="G22:H22"/>
    <mergeCell ref="G23:H23"/>
    <mergeCell ref="G24:H24"/>
    <mergeCell ref="K29:L29"/>
    <mergeCell ref="K30:L30"/>
    <mergeCell ref="K31:L31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K24:L24"/>
    <mergeCell ref="K25:L25"/>
    <mergeCell ref="K26:L26"/>
    <mergeCell ref="K27:L27"/>
    <mergeCell ref="G18:H18"/>
    <mergeCell ref="G19:H19"/>
    <mergeCell ref="G20:H20"/>
    <mergeCell ref="G21:H21"/>
    <mergeCell ref="D68:M68"/>
    <mergeCell ref="G69:H69"/>
    <mergeCell ref="K69:L69"/>
    <mergeCell ref="D51:M51"/>
    <mergeCell ref="G52:H52"/>
    <mergeCell ref="K52:L52"/>
    <mergeCell ref="G55:H55"/>
    <mergeCell ref="K55:L55"/>
    <mergeCell ref="D34:M34"/>
    <mergeCell ref="G35:H35"/>
    <mergeCell ref="K35:L35"/>
    <mergeCell ref="G38:H38"/>
    <mergeCell ref="K38:L38"/>
    <mergeCell ref="K28:L28"/>
    <mergeCell ref="K19:L19"/>
    <mergeCell ref="K20:L20"/>
    <mergeCell ref="K21:L21"/>
    <mergeCell ref="G43:H43"/>
    <mergeCell ref="K43:L43"/>
    <mergeCell ref="G47:H47"/>
    <mergeCell ref="G25:H25"/>
    <mergeCell ref="G26:H26"/>
    <mergeCell ref="G27:H27"/>
    <mergeCell ref="G28:H28"/>
    <mergeCell ref="G29:H29"/>
    <mergeCell ref="G30:H30"/>
    <mergeCell ref="G31:H31"/>
    <mergeCell ref="K18:L18"/>
    <mergeCell ref="A1:S1"/>
    <mergeCell ref="A7:B7"/>
    <mergeCell ref="A14:E14"/>
    <mergeCell ref="H13:S13"/>
    <mergeCell ref="A3:B3"/>
    <mergeCell ref="L3:M3"/>
    <mergeCell ref="O3:P3"/>
    <mergeCell ref="R3:S3"/>
    <mergeCell ref="A4:B4"/>
    <mergeCell ref="A11:B11"/>
    <mergeCell ref="A10:B10"/>
    <mergeCell ref="H3:J3"/>
    <mergeCell ref="A12:B12"/>
    <mergeCell ref="K22:L22"/>
    <mergeCell ref="K23:L23"/>
    <mergeCell ref="A13:B13"/>
  </mergeCells>
  <phoneticPr fontId="35" type="noConversion"/>
  <pageMargins left="0.2" right="0.2" top="0.25" bottom="0.25" header="0.3" footer="0.05"/>
  <pageSetup scale="55" fitToHeight="0" orientation="landscape" r:id="rId1"/>
  <headerFooter scaleWithDoc="0">
    <oddFooter>&amp;C&amp;10Union Home Mortgage | Partners Coaching Partners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55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43" priority="13">
      <formula>$C8="Follow-Up"</formula>
    </cfRule>
    <cfRule type="expression" dxfId="42" priority="14">
      <formula>$C8="In-Contract"</formula>
    </cfRule>
    <cfRule type="expression" dxfId="41" priority="15">
      <formula>$C8="Preapproved"</formula>
    </cfRule>
    <cfRule type="expression" dxfId="40" priority="16">
      <formula>$C8="Unqualified"</formula>
    </cfRule>
  </conditionalFormatting>
  <dataValidations count="3">
    <dataValidation type="list" allowBlank="1" showInputMessage="1" showErrorMessage="1" sqref="C8:C107" xr:uid="{00000000-0002-0000-01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100-000001000000}">
      <formula1>$I$113:$I$120</formula1>
    </dataValidation>
    <dataValidation type="list" allowBlank="1" showInputMessage="1" showErrorMessage="1" sqref="AB8:AB107 J8:K107" xr:uid="{D875613C-A234-4444-B729-84A1454F4DB0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57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39" priority="13">
      <formula>$C8="Follow-Up"</formula>
    </cfRule>
    <cfRule type="expression" dxfId="38" priority="14">
      <formula>$C8="In-Contract"</formula>
    </cfRule>
    <cfRule type="expression" dxfId="37" priority="15">
      <formula>$C8="Preapproved"</formula>
    </cfRule>
    <cfRule type="expression" dxfId="36" priority="16">
      <formula>$C8="Unqualified"</formula>
    </cfRule>
  </conditionalFormatting>
  <dataValidations count="3">
    <dataValidation type="list" allowBlank="1" showInputMessage="1" showErrorMessage="1" sqref="C8:C107" xr:uid="{00000000-0002-0000-02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200-000001000000}">
      <formula1>$I$113:$I$120</formula1>
    </dataValidation>
    <dataValidation type="list" allowBlank="1" showInputMessage="1" showErrorMessage="1" sqref="AB8:AB107 J8:K107" xr:uid="{22FCDE7C-DE66-434D-B465-C439E313F0B6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58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35" priority="13">
      <formula>$C8="Follow-Up"</formula>
    </cfRule>
    <cfRule type="expression" dxfId="34" priority="14">
      <formula>$C8="In-Contract"</formula>
    </cfRule>
    <cfRule type="expression" dxfId="33" priority="15">
      <formula>$C8="Preapproved"</formula>
    </cfRule>
    <cfRule type="expression" dxfId="32" priority="16">
      <formula>$C8="Unqualified"</formula>
    </cfRule>
  </conditionalFormatting>
  <dataValidations count="3">
    <dataValidation type="list" allowBlank="1" showInputMessage="1" showErrorMessage="1" sqref="C8:C107" xr:uid="{00000000-0002-0000-03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300-000001000000}">
      <formula1>$I$113:$I$120</formula1>
    </dataValidation>
    <dataValidation type="list" allowBlank="1" showInputMessage="1" showErrorMessage="1" sqref="AB8:AB107 J8:K107" xr:uid="{8751EBBF-F021-4758-8089-F9143B6C7797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59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31" priority="13">
      <formula>$C8="Follow-Up"</formula>
    </cfRule>
    <cfRule type="expression" dxfId="30" priority="14">
      <formula>$C8="In-Contract"</formula>
    </cfRule>
    <cfRule type="expression" dxfId="29" priority="15">
      <formula>$C8="Preapproved"</formula>
    </cfRule>
    <cfRule type="expression" dxfId="28" priority="16">
      <formula>$C8="Unqualified"</formula>
    </cfRule>
  </conditionalFormatting>
  <dataValidations count="3">
    <dataValidation type="list" allowBlank="1" showInputMessage="1" showErrorMessage="1" sqref="C8:C107" xr:uid="{00000000-0002-0000-04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400-000001000000}">
      <formula1>$I$113:$I$120</formula1>
    </dataValidation>
    <dataValidation type="list" allowBlank="1" showInputMessage="1" showErrorMessage="1" sqref="AB8:AB107 J8:K107" xr:uid="{B85B360F-30B5-4D1A-911A-ABF543F1FC80}">
      <formula1>"Purchase, Refinance"</formula1>
    </dataValidation>
  </dataValidations>
  <printOptions horizontalCentered="1"/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60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27" priority="13">
      <formula>$C8="Follow-Up"</formula>
    </cfRule>
    <cfRule type="expression" dxfId="26" priority="14">
      <formula>$C8="In-Contract"</formula>
    </cfRule>
    <cfRule type="expression" dxfId="25" priority="15">
      <formula>$C8="Preapproved"</formula>
    </cfRule>
    <cfRule type="expression" dxfId="24" priority="16">
      <formula>$C8="Unqualified"</formula>
    </cfRule>
  </conditionalFormatting>
  <dataValidations count="3">
    <dataValidation type="list" allowBlank="1" showInputMessage="1" showErrorMessage="1" sqref="C8:C107" xr:uid="{00000000-0002-0000-05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500-000001000000}">
      <formula1>$I$113:$I$120</formula1>
    </dataValidation>
    <dataValidation type="list" allowBlank="1" showInputMessage="1" showErrorMessage="1" sqref="AB8:AB107 J8:K107" xr:uid="{FF484980-E5E8-48D2-90BE-C22346A60EAD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61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8"/>
      <c r="O8" s="214"/>
      <c r="P8" s="215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23" priority="13">
      <formula>$C8="Follow-Up"</formula>
    </cfRule>
    <cfRule type="expression" dxfId="22" priority="14">
      <formula>$C8="In-Contract"</formula>
    </cfRule>
    <cfRule type="expression" dxfId="21" priority="15">
      <formula>$C8="Preapproved"</formula>
    </cfRule>
    <cfRule type="expression" dxfId="20" priority="16">
      <formula>$C8="Unqualified"</formula>
    </cfRule>
  </conditionalFormatting>
  <dataValidations count="3">
    <dataValidation type="list" allowBlank="1" showInputMessage="1" showErrorMessage="1" sqref="C8:C107" xr:uid="{00000000-0002-0000-06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600-000001000000}">
      <formula1>$I$113:$I$120</formula1>
    </dataValidation>
    <dataValidation type="list" allowBlank="1" showInputMessage="1" showErrorMessage="1" sqref="AB8:AB107 J8:K107" xr:uid="{7D54FBB2-4323-4C82-B07A-F2D73AC1F6D9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63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19" priority="13">
      <formula>$C8="Follow-Up"</formula>
    </cfRule>
    <cfRule type="expression" dxfId="18" priority="14">
      <formula>$C8="In-Contract"</formula>
    </cfRule>
    <cfRule type="expression" dxfId="17" priority="15">
      <formula>$C8="Preapproved"</formula>
    </cfRule>
    <cfRule type="expression" dxfId="16" priority="16">
      <formula>$C8="Unqualified"</formula>
    </cfRule>
  </conditionalFormatting>
  <dataValidations count="3">
    <dataValidation type="list" allowBlank="1" showInputMessage="1" showErrorMessage="1" sqref="C8:C107" xr:uid="{00000000-0002-0000-08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800-000001000000}">
      <formula1>$I$113:$I$120</formula1>
    </dataValidation>
    <dataValidation type="list" allowBlank="1" showInputMessage="1" showErrorMessage="1" sqref="AB8:AB107 J8:K107" xr:uid="{29B24F54-92AD-4128-B633-2D6717E3F62C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37"/>
  <sheetViews>
    <sheetView showGridLines="0" zoomScaleNormal="100" workbookViewId="0">
      <selection sqref="A1:T1"/>
    </sheetView>
  </sheetViews>
  <sheetFormatPr defaultColWidth="8.88671875" defaultRowHeight="14.4" x14ac:dyDescent="0.3"/>
  <cols>
    <col min="1" max="1" width="4" style="12" bestFit="1" customWidth="1"/>
    <col min="2" max="2" width="9.44140625" style="12" bestFit="1" customWidth="1"/>
    <col min="3" max="3" width="13.88671875" style="12" customWidth="1"/>
    <col min="4" max="4" width="28.6640625" style="12" customWidth="1"/>
    <col min="5" max="5" width="9.5546875" style="12" customWidth="1"/>
    <col min="6" max="6" width="10.33203125" style="12" bestFit="1" customWidth="1"/>
    <col min="7" max="7" width="19.44140625" style="12" bestFit="1" customWidth="1"/>
    <col min="8" max="8" width="1.77734375" style="12" customWidth="1"/>
    <col min="9" max="9" width="8" style="12" customWidth="1"/>
    <col min="10" max="11" width="9.6640625" style="12" customWidth="1"/>
    <col min="12" max="12" width="1.77734375" style="12" customWidth="1"/>
    <col min="13" max="13" width="13.6640625" style="12" customWidth="1"/>
    <col min="14" max="14" width="21.77734375" style="12" customWidth="1"/>
    <col min="15" max="15" width="1.77734375" style="12" customWidth="1"/>
    <col min="16" max="16" width="11.6640625" style="12" customWidth="1"/>
    <col min="17" max="17" width="19.88671875" style="12" customWidth="1"/>
    <col min="18" max="18" width="1.77734375" style="12" customWidth="1"/>
    <col min="19" max="19" width="15.44140625" style="12" customWidth="1"/>
    <col min="20" max="20" width="20.77734375" style="12" customWidth="1"/>
    <col min="21" max="21" width="6.6640625" style="12" customWidth="1"/>
    <col min="22" max="22" width="4" style="12" bestFit="1" customWidth="1"/>
    <col min="23" max="23" width="10.6640625" style="12" customWidth="1"/>
    <col min="24" max="24" width="28.6640625" style="12" customWidth="1"/>
    <col min="25" max="25" width="8.109375" style="12" customWidth="1"/>
    <col min="26" max="26" width="10.6640625" style="12" customWidth="1"/>
    <col min="27" max="27" width="28.6640625" style="12" customWidth="1"/>
    <col min="28" max="28" width="9.5546875" style="12" customWidth="1"/>
    <col min="29" max="29" width="8.109375" style="12" customWidth="1"/>
    <col min="30" max="30" width="10.6640625" style="12" customWidth="1"/>
    <col min="31" max="31" width="28.6640625" style="12" customWidth="1"/>
    <col min="32" max="32" width="8.109375" style="12" bestFit="1" customWidth="1"/>
    <col min="33" max="33" width="10.6640625" style="12" customWidth="1"/>
    <col min="34" max="34" width="28.6640625" style="12" customWidth="1"/>
    <col min="35" max="35" width="8.109375" style="12" bestFit="1" customWidth="1"/>
    <col min="36" max="16384" width="8.88671875" style="12"/>
  </cols>
  <sheetData>
    <row r="1" spans="1:35" ht="28.2" x14ac:dyDescent="0.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35" ht="15" customHeight="1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35" ht="19.95" customHeight="1" x14ac:dyDescent="0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40" t="s">
        <v>1</v>
      </c>
      <c r="N3" s="40" t="s">
        <v>2</v>
      </c>
      <c r="O3" s="40"/>
      <c r="P3" s="21"/>
      <c r="Q3" s="206" t="s">
        <v>100</v>
      </c>
      <c r="R3" s="206"/>
      <c r="S3" s="197"/>
      <c r="T3" s="197"/>
      <c r="W3" s="204" t="s">
        <v>103</v>
      </c>
      <c r="X3" s="189"/>
      <c r="Y3" s="189"/>
      <c r="Z3" s="189"/>
      <c r="AA3" s="189"/>
      <c r="AB3" s="189"/>
      <c r="AC3" s="189"/>
      <c r="AD3" s="189"/>
      <c r="AE3" s="189"/>
      <c r="AF3" s="189"/>
      <c r="AG3" s="63"/>
      <c r="AH3" s="63"/>
      <c r="AI3" s="63"/>
    </row>
    <row r="4" spans="1:35" ht="27" customHeight="1" x14ac:dyDescent="0.5">
      <c r="A4" s="154" t="s">
        <v>3</v>
      </c>
      <c r="B4" s="154"/>
      <c r="C4" s="153"/>
      <c r="D4" s="153"/>
      <c r="E4" s="153"/>
      <c r="F4" s="153"/>
      <c r="G4" s="21"/>
      <c r="H4" s="21"/>
      <c r="I4" s="154" t="s">
        <v>4</v>
      </c>
      <c r="J4" s="154"/>
      <c r="K4" s="154"/>
      <c r="L4" s="92"/>
      <c r="M4" s="20"/>
      <c r="N4" s="20"/>
      <c r="O4" s="112"/>
      <c r="P4" s="21"/>
      <c r="Q4" s="197"/>
      <c r="R4" s="197"/>
      <c r="S4" s="197"/>
      <c r="T4" s="197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63"/>
      <c r="AH4" s="63"/>
      <c r="AI4" s="63"/>
    </row>
    <row r="5" spans="1:35" ht="22.2" customHeight="1" thickBot="1" x14ac:dyDescent="0.45">
      <c r="A5" s="10"/>
      <c r="B5" s="11"/>
      <c r="C5" s="11"/>
      <c r="D5" s="11"/>
      <c r="Q5" s="197"/>
      <c r="R5" s="197"/>
      <c r="S5" s="197"/>
      <c r="T5" s="197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64"/>
      <c r="AH5" s="64"/>
      <c r="AI5" s="64"/>
    </row>
    <row r="6" spans="1:35" ht="27" customHeight="1" thickBot="1" x14ac:dyDescent="0.45">
      <c r="B6" s="13" t="s">
        <v>5</v>
      </c>
      <c r="C6" s="157" t="s">
        <v>62</v>
      </c>
      <c r="D6" s="158"/>
      <c r="E6" s="14"/>
      <c r="F6" s="15" t="s">
        <v>7</v>
      </c>
      <c r="G6" s="22">
        <v>2023</v>
      </c>
      <c r="H6" s="121"/>
      <c r="I6" s="16"/>
      <c r="W6" s="155" t="s">
        <v>70</v>
      </c>
      <c r="X6" s="155"/>
      <c r="Y6" s="155"/>
      <c r="Z6" s="155" t="s">
        <v>71</v>
      </c>
      <c r="AA6" s="155"/>
      <c r="AB6" s="155"/>
      <c r="AC6" s="155"/>
      <c r="AD6" s="155" t="s">
        <v>101</v>
      </c>
      <c r="AE6" s="155"/>
      <c r="AF6" s="155"/>
    </row>
    <row r="7" spans="1:35" ht="36.6" thickBot="1" x14ac:dyDescent="0.4">
      <c r="A7" s="37" t="s">
        <v>9</v>
      </c>
      <c r="B7" s="36" t="s">
        <v>10</v>
      </c>
      <c r="C7" s="37" t="s">
        <v>11</v>
      </c>
      <c r="D7" s="37" t="s">
        <v>12</v>
      </c>
      <c r="E7" s="38" t="s">
        <v>13</v>
      </c>
      <c r="F7" s="38" t="s">
        <v>14</v>
      </c>
      <c r="G7" s="162" t="s">
        <v>15</v>
      </c>
      <c r="H7" s="163"/>
      <c r="I7" s="161"/>
      <c r="J7" s="160" t="s">
        <v>16</v>
      </c>
      <c r="K7" s="161"/>
      <c r="L7" s="162" t="s">
        <v>17</v>
      </c>
      <c r="M7" s="198"/>
      <c r="N7" s="38" t="s">
        <v>18</v>
      </c>
      <c r="O7" s="162" t="s">
        <v>19</v>
      </c>
      <c r="P7" s="198"/>
      <c r="Q7" s="160" t="s">
        <v>69</v>
      </c>
      <c r="R7" s="192"/>
      <c r="S7" s="192"/>
      <c r="T7" s="193"/>
      <c r="W7" s="42" t="s">
        <v>20</v>
      </c>
      <c r="X7" s="43" t="s">
        <v>21</v>
      </c>
      <c r="Y7" s="44" t="s">
        <v>22</v>
      </c>
      <c r="Z7" s="42" t="s">
        <v>20</v>
      </c>
      <c r="AA7" s="43" t="s">
        <v>21</v>
      </c>
      <c r="AB7" s="88" t="s">
        <v>87</v>
      </c>
      <c r="AC7" s="44" t="s">
        <v>22</v>
      </c>
      <c r="AD7" s="42" t="s">
        <v>20</v>
      </c>
      <c r="AE7" s="43" t="s">
        <v>21</v>
      </c>
      <c r="AF7" s="44" t="s">
        <v>22</v>
      </c>
    </row>
    <row r="8" spans="1:35" ht="27" customHeight="1" x14ac:dyDescent="0.3">
      <c r="A8" s="49">
        <v>1</v>
      </c>
      <c r="B8" s="29"/>
      <c r="C8" s="61"/>
      <c r="D8" s="2"/>
      <c r="E8" s="1"/>
      <c r="F8" s="1"/>
      <c r="G8" s="151"/>
      <c r="H8" s="152"/>
      <c r="I8" s="159"/>
      <c r="J8" s="151"/>
      <c r="K8" s="152"/>
      <c r="L8" s="199"/>
      <c r="M8" s="199"/>
      <c r="N8" s="114"/>
      <c r="O8" s="200"/>
      <c r="P8" s="201"/>
      <c r="Q8" s="194"/>
      <c r="R8" s="195"/>
      <c r="S8" s="195"/>
      <c r="T8" s="196"/>
      <c r="U8" s="65" t="s">
        <v>73</v>
      </c>
      <c r="V8" s="26">
        <v>1</v>
      </c>
      <c r="W8" s="4"/>
      <c r="X8" s="5"/>
      <c r="Y8" s="1"/>
      <c r="Z8" s="4"/>
      <c r="AA8" s="5"/>
      <c r="AB8" s="5"/>
      <c r="AC8" s="1"/>
      <c r="AD8" s="4"/>
      <c r="AE8" s="5"/>
      <c r="AF8" s="23"/>
    </row>
    <row r="9" spans="1:35" ht="27" customHeight="1" x14ac:dyDescent="0.3">
      <c r="A9" s="50">
        <v>2</v>
      </c>
      <c r="B9" s="30"/>
      <c r="C9" s="61"/>
      <c r="D9" s="3"/>
      <c r="E9" s="28"/>
      <c r="F9" s="1"/>
      <c r="G9" s="145"/>
      <c r="H9" s="146"/>
      <c r="I9" s="147"/>
      <c r="J9" s="145"/>
      <c r="K9" s="146"/>
      <c r="L9" s="202"/>
      <c r="M9" s="202"/>
      <c r="N9" s="115"/>
      <c r="O9" s="174"/>
      <c r="P9" s="175"/>
      <c r="Q9" s="148"/>
      <c r="R9" s="149"/>
      <c r="S9" s="149"/>
      <c r="T9" s="150"/>
      <c r="U9" s="65" t="s">
        <v>74</v>
      </c>
      <c r="V9" s="26">
        <v>2</v>
      </c>
      <c r="W9" s="6"/>
      <c r="X9" s="7"/>
      <c r="Y9" s="1"/>
      <c r="Z9" s="6"/>
      <c r="AA9" s="7"/>
      <c r="AB9" s="5"/>
      <c r="AC9" s="1"/>
      <c r="AD9" s="6"/>
      <c r="AE9" s="7"/>
      <c r="AF9" s="24"/>
    </row>
    <row r="10" spans="1:35" ht="27" customHeight="1" x14ac:dyDescent="0.3">
      <c r="A10" s="50">
        <v>3</v>
      </c>
      <c r="B10" s="30"/>
      <c r="C10" s="61"/>
      <c r="D10" s="3"/>
      <c r="E10" s="28"/>
      <c r="F10" s="1"/>
      <c r="G10" s="145"/>
      <c r="H10" s="146"/>
      <c r="I10" s="147"/>
      <c r="J10" s="145"/>
      <c r="K10" s="146"/>
      <c r="L10" s="202"/>
      <c r="M10" s="202"/>
      <c r="N10" s="115"/>
      <c r="O10" s="174"/>
      <c r="P10" s="175"/>
      <c r="Q10" s="148"/>
      <c r="R10" s="149"/>
      <c r="S10" s="149"/>
      <c r="T10" s="150"/>
      <c r="U10" s="65" t="s">
        <v>79</v>
      </c>
      <c r="V10" s="26">
        <v>3</v>
      </c>
      <c r="W10" s="6"/>
      <c r="X10" s="7"/>
      <c r="Y10" s="1"/>
      <c r="Z10" s="6"/>
      <c r="AA10" s="7"/>
      <c r="AB10" s="5"/>
      <c r="AC10" s="1"/>
      <c r="AD10" s="6"/>
      <c r="AE10" s="7"/>
      <c r="AF10" s="24"/>
    </row>
    <row r="11" spans="1:35" ht="27" customHeight="1" x14ac:dyDescent="0.3">
      <c r="A11" s="50">
        <v>4</v>
      </c>
      <c r="B11" s="30"/>
      <c r="C11" s="61"/>
      <c r="D11" s="3"/>
      <c r="E11" s="28"/>
      <c r="F11" s="1"/>
      <c r="G11" s="145"/>
      <c r="H11" s="146"/>
      <c r="I11" s="147"/>
      <c r="J11" s="145"/>
      <c r="K11" s="146"/>
      <c r="L11" s="202"/>
      <c r="M11" s="202"/>
      <c r="N11" s="115"/>
      <c r="O11" s="174"/>
      <c r="P11" s="175"/>
      <c r="Q11" s="148"/>
      <c r="R11" s="149"/>
      <c r="S11" s="149"/>
      <c r="T11" s="150"/>
      <c r="U11" s="65" t="s">
        <v>72</v>
      </c>
      <c r="V11" s="26">
        <v>4</v>
      </c>
      <c r="W11" s="6"/>
      <c r="X11" s="7"/>
      <c r="Y11" s="1"/>
      <c r="Z11" s="6"/>
      <c r="AA11" s="7"/>
      <c r="AB11" s="5"/>
      <c r="AC11" s="1"/>
      <c r="AD11" s="6"/>
      <c r="AE11" s="7"/>
      <c r="AF11" s="24"/>
    </row>
    <row r="12" spans="1:35" ht="27" customHeight="1" x14ac:dyDescent="0.3">
      <c r="A12" s="50">
        <v>5</v>
      </c>
      <c r="B12" s="30"/>
      <c r="C12" s="61"/>
      <c r="D12" s="3"/>
      <c r="E12" s="28"/>
      <c r="F12" s="1"/>
      <c r="G12" s="145"/>
      <c r="H12" s="146"/>
      <c r="I12" s="147"/>
      <c r="J12" s="145"/>
      <c r="K12" s="146"/>
      <c r="L12" s="202"/>
      <c r="M12" s="202"/>
      <c r="N12" s="115"/>
      <c r="O12" s="174"/>
      <c r="P12" s="175"/>
      <c r="Q12" s="148"/>
      <c r="R12" s="149"/>
      <c r="S12" s="149"/>
      <c r="T12" s="150"/>
      <c r="U12" s="65" t="s">
        <v>75</v>
      </c>
      <c r="V12" s="26">
        <v>5</v>
      </c>
      <c r="W12" s="6"/>
      <c r="X12" s="7"/>
      <c r="Y12" s="1"/>
      <c r="Z12" s="6"/>
      <c r="AA12" s="7"/>
      <c r="AB12" s="5"/>
      <c r="AC12" s="1"/>
      <c r="AD12" s="6"/>
      <c r="AE12" s="7"/>
      <c r="AF12" s="24"/>
    </row>
    <row r="13" spans="1:35" ht="27" customHeight="1" x14ac:dyDescent="0.3">
      <c r="A13" s="50">
        <v>6</v>
      </c>
      <c r="B13" s="30"/>
      <c r="C13" s="61"/>
      <c r="D13" s="3"/>
      <c r="E13" s="28"/>
      <c r="F13" s="1"/>
      <c r="G13" s="145"/>
      <c r="H13" s="146"/>
      <c r="I13" s="147"/>
      <c r="J13" s="145"/>
      <c r="K13" s="146"/>
      <c r="L13" s="202"/>
      <c r="M13" s="202"/>
      <c r="N13" s="115"/>
      <c r="O13" s="174"/>
      <c r="P13" s="175"/>
      <c r="Q13" s="148"/>
      <c r="R13" s="149"/>
      <c r="S13" s="149"/>
      <c r="T13" s="150"/>
      <c r="U13" s="65" t="s">
        <v>77</v>
      </c>
      <c r="V13" s="26">
        <v>6</v>
      </c>
      <c r="W13" s="6"/>
      <c r="X13" s="7"/>
      <c r="Y13" s="1"/>
      <c r="Z13" s="6"/>
      <c r="AA13" s="7"/>
      <c r="AB13" s="5"/>
      <c r="AC13" s="1"/>
      <c r="AD13" s="6"/>
      <c r="AE13" s="7"/>
      <c r="AF13" s="24"/>
    </row>
    <row r="14" spans="1:35" ht="27" customHeight="1" x14ac:dyDescent="0.3">
      <c r="A14" s="50">
        <v>7</v>
      </c>
      <c r="B14" s="30"/>
      <c r="C14" s="61"/>
      <c r="D14" s="3"/>
      <c r="E14" s="28"/>
      <c r="F14" s="1"/>
      <c r="G14" s="145"/>
      <c r="H14" s="146"/>
      <c r="I14" s="147"/>
      <c r="J14" s="145"/>
      <c r="K14" s="146"/>
      <c r="L14" s="202"/>
      <c r="M14" s="202"/>
      <c r="N14" s="115"/>
      <c r="O14" s="174"/>
      <c r="P14" s="175"/>
      <c r="Q14" s="148"/>
      <c r="R14" s="149"/>
      <c r="S14" s="149"/>
      <c r="T14" s="150"/>
      <c r="U14" s="65" t="s">
        <v>76</v>
      </c>
      <c r="V14" s="26">
        <v>7</v>
      </c>
      <c r="W14" s="6"/>
      <c r="X14" s="7"/>
      <c r="Y14" s="1"/>
      <c r="Z14" s="6"/>
      <c r="AA14" s="7"/>
      <c r="AB14" s="5"/>
      <c r="AC14" s="1"/>
      <c r="AD14" s="6"/>
      <c r="AE14" s="7"/>
      <c r="AF14" s="24"/>
    </row>
    <row r="15" spans="1:35" ht="27" customHeight="1" x14ac:dyDescent="0.3">
      <c r="A15" s="50">
        <v>8</v>
      </c>
      <c r="B15" s="30"/>
      <c r="C15" s="61"/>
      <c r="D15" s="3"/>
      <c r="E15" s="28"/>
      <c r="F15" s="1"/>
      <c r="G15" s="145"/>
      <c r="H15" s="146"/>
      <c r="I15" s="147"/>
      <c r="J15" s="145"/>
      <c r="K15" s="146"/>
      <c r="L15" s="202"/>
      <c r="M15" s="202"/>
      <c r="N15" s="115"/>
      <c r="O15" s="174"/>
      <c r="P15" s="175"/>
      <c r="Q15" s="148"/>
      <c r="R15" s="149"/>
      <c r="S15" s="149"/>
      <c r="T15" s="150"/>
      <c r="U15" s="65" t="s">
        <v>78</v>
      </c>
      <c r="V15" s="26">
        <v>8</v>
      </c>
      <c r="W15" s="6"/>
      <c r="X15" s="7"/>
      <c r="Y15" s="1"/>
      <c r="Z15" s="6"/>
      <c r="AA15" s="7"/>
      <c r="AB15" s="5"/>
      <c r="AC15" s="1"/>
      <c r="AD15" s="6"/>
      <c r="AE15" s="7"/>
      <c r="AF15" s="24"/>
    </row>
    <row r="16" spans="1:35" ht="27" customHeight="1" x14ac:dyDescent="0.3">
      <c r="A16" s="50">
        <v>9</v>
      </c>
      <c r="B16" s="30"/>
      <c r="C16" s="61"/>
      <c r="D16" s="3"/>
      <c r="E16" s="28"/>
      <c r="F16" s="1"/>
      <c r="G16" s="145"/>
      <c r="H16" s="146"/>
      <c r="I16" s="147"/>
      <c r="J16" s="145"/>
      <c r="K16" s="146"/>
      <c r="L16" s="202"/>
      <c r="M16" s="202"/>
      <c r="N16" s="115"/>
      <c r="O16" s="174"/>
      <c r="P16" s="175"/>
      <c r="Q16" s="148"/>
      <c r="R16" s="149"/>
      <c r="S16" s="149"/>
      <c r="T16" s="150"/>
      <c r="V16" s="26">
        <v>9</v>
      </c>
      <c r="W16" s="6"/>
      <c r="X16" s="7"/>
      <c r="Y16" s="1"/>
      <c r="Z16" s="6"/>
      <c r="AA16" s="7"/>
      <c r="AB16" s="5"/>
      <c r="AC16" s="1"/>
      <c r="AD16" s="6"/>
      <c r="AE16" s="7"/>
      <c r="AF16" s="24"/>
    </row>
    <row r="17" spans="1:32" ht="27" customHeight="1" x14ac:dyDescent="0.3">
      <c r="A17" s="50">
        <v>10</v>
      </c>
      <c r="B17" s="30"/>
      <c r="C17" s="61"/>
      <c r="D17" s="3"/>
      <c r="E17" s="28"/>
      <c r="F17" s="1"/>
      <c r="G17" s="145"/>
      <c r="H17" s="146"/>
      <c r="I17" s="147"/>
      <c r="J17" s="145"/>
      <c r="K17" s="146"/>
      <c r="L17" s="202"/>
      <c r="M17" s="202"/>
      <c r="N17" s="115"/>
      <c r="O17" s="174"/>
      <c r="P17" s="175"/>
      <c r="Q17" s="148"/>
      <c r="R17" s="149"/>
      <c r="S17" s="149"/>
      <c r="T17" s="150"/>
      <c r="V17" s="26">
        <v>10</v>
      </c>
      <c r="W17" s="6"/>
      <c r="X17" s="7"/>
      <c r="Y17" s="1"/>
      <c r="Z17" s="6"/>
      <c r="AA17" s="7"/>
      <c r="AB17" s="5"/>
      <c r="AC17" s="1"/>
      <c r="AD17" s="6"/>
      <c r="AE17" s="7"/>
      <c r="AF17" s="24"/>
    </row>
    <row r="18" spans="1:32" ht="27" customHeight="1" x14ac:dyDescent="0.3">
      <c r="A18" s="50">
        <v>11</v>
      </c>
      <c r="B18" s="30"/>
      <c r="C18" s="61"/>
      <c r="D18" s="3"/>
      <c r="E18" s="28"/>
      <c r="F18" s="1"/>
      <c r="G18" s="145"/>
      <c r="H18" s="146"/>
      <c r="I18" s="147"/>
      <c r="J18" s="145"/>
      <c r="K18" s="146"/>
      <c r="L18" s="202"/>
      <c r="M18" s="202"/>
      <c r="N18" s="115"/>
      <c r="O18" s="174"/>
      <c r="P18" s="175"/>
      <c r="Q18" s="148"/>
      <c r="R18" s="149"/>
      <c r="S18" s="149"/>
      <c r="T18" s="150"/>
      <c r="V18" s="26">
        <v>11</v>
      </c>
      <c r="W18" s="6"/>
      <c r="X18" s="7"/>
      <c r="Y18" s="1"/>
      <c r="Z18" s="6"/>
      <c r="AA18" s="7"/>
      <c r="AB18" s="5"/>
      <c r="AC18" s="1"/>
      <c r="AD18" s="6"/>
      <c r="AE18" s="7"/>
      <c r="AF18" s="24"/>
    </row>
    <row r="19" spans="1:32" ht="27" customHeight="1" x14ac:dyDescent="0.3">
      <c r="A19" s="50">
        <v>12</v>
      </c>
      <c r="B19" s="30"/>
      <c r="C19" s="61"/>
      <c r="D19" s="3"/>
      <c r="E19" s="28"/>
      <c r="F19" s="1"/>
      <c r="G19" s="145"/>
      <c r="H19" s="146"/>
      <c r="I19" s="147"/>
      <c r="J19" s="145"/>
      <c r="K19" s="146"/>
      <c r="L19" s="202"/>
      <c r="M19" s="202"/>
      <c r="N19" s="115"/>
      <c r="O19" s="174"/>
      <c r="P19" s="175"/>
      <c r="Q19" s="148"/>
      <c r="R19" s="149"/>
      <c r="S19" s="149"/>
      <c r="T19" s="150"/>
      <c r="V19" s="26">
        <v>12</v>
      </c>
      <c r="W19" s="6"/>
      <c r="X19" s="7"/>
      <c r="Y19" s="1"/>
      <c r="Z19" s="6"/>
      <c r="AA19" s="7"/>
      <c r="AB19" s="5"/>
      <c r="AC19" s="1"/>
      <c r="AD19" s="6"/>
      <c r="AE19" s="7"/>
      <c r="AF19" s="24"/>
    </row>
    <row r="20" spans="1:32" ht="27" customHeight="1" x14ac:dyDescent="0.3">
      <c r="A20" s="50">
        <v>13</v>
      </c>
      <c r="B20" s="30"/>
      <c r="C20" s="61"/>
      <c r="D20" s="3"/>
      <c r="E20" s="28"/>
      <c r="F20" s="1"/>
      <c r="G20" s="145"/>
      <c r="H20" s="146"/>
      <c r="I20" s="147"/>
      <c r="J20" s="145"/>
      <c r="K20" s="146"/>
      <c r="L20" s="202"/>
      <c r="M20" s="202"/>
      <c r="N20" s="115"/>
      <c r="O20" s="174"/>
      <c r="P20" s="175"/>
      <c r="Q20" s="148"/>
      <c r="R20" s="149"/>
      <c r="S20" s="149"/>
      <c r="T20" s="150"/>
      <c r="V20" s="26">
        <v>13</v>
      </c>
      <c r="W20" s="6"/>
      <c r="X20" s="7"/>
      <c r="Y20" s="1"/>
      <c r="Z20" s="6"/>
      <c r="AA20" s="7"/>
      <c r="AB20" s="5"/>
      <c r="AC20" s="1"/>
      <c r="AD20" s="6"/>
      <c r="AE20" s="7"/>
      <c r="AF20" s="24"/>
    </row>
    <row r="21" spans="1:32" ht="27" customHeight="1" x14ac:dyDescent="0.3">
      <c r="A21" s="50">
        <v>14</v>
      </c>
      <c r="B21" s="30"/>
      <c r="C21" s="61"/>
      <c r="D21" s="3"/>
      <c r="E21" s="28"/>
      <c r="F21" s="1"/>
      <c r="G21" s="145"/>
      <c r="H21" s="146"/>
      <c r="I21" s="147"/>
      <c r="J21" s="145"/>
      <c r="K21" s="146"/>
      <c r="L21" s="202"/>
      <c r="M21" s="202"/>
      <c r="N21" s="115"/>
      <c r="O21" s="174"/>
      <c r="P21" s="175"/>
      <c r="Q21" s="148"/>
      <c r="R21" s="149"/>
      <c r="S21" s="149"/>
      <c r="T21" s="150"/>
      <c r="V21" s="26">
        <v>14</v>
      </c>
      <c r="W21" s="6"/>
      <c r="X21" s="7"/>
      <c r="Y21" s="1"/>
      <c r="Z21" s="6"/>
      <c r="AA21" s="7"/>
      <c r="AB21" s="5"/>
      <c r="AC21" s="1"/>
      <c r="AD21" s="6"/>
      <c r="AE21" s="7"/>
      <c r="AF21" s="24"/>
    </row>
    <row r="22" spans="1:32" ht="27" customHeight="1" x14ac:dyDescent="0.3">
      <c r="A22" s="50">
        <v>15</v>
      </c>
      <c r="B22" s="30"/>
      <c r="C22" s="61"/>
      <c r="D22" s="3"/>
      <c r="E22" s="28"/>
      <c r="F22" s="1"/>
      <c r="G22" s="145"/>
      <c r="H22" s="146"/>
      <c r="I22" s="147"/>
      <c r="J22" s="145"/>
      <c r="K22" s="146"/>
      <c r="L22" s="202"/>
      <c r="M22" s="202"/>
      <c r="N22" s="115"/>
      <c r="O22" s="174"/>
      <c r="P22" s="175"/>
      <c r="Q22" s="148"/>
      <c r="R22" s="149"/>
      <c r="S22" s="149"/>
      <c r="T22" s="150"/>
      <c r="V22" s="26">
        <v>15</v>
      </c>
      <c r="W22" s="6"/>
      <c r="X22" s="7"/>
      <c r="Y22" s="1"/>
      <c r="Z22" s="6"/>
      <c r="AA22" s="7"/>
      <c r="AB22" s="5"/>
      <c r="AC22" s="1"/>
      <c r="AD22" s="6"/>
      <c r="AE22" s="7"/>
      <c r="AF22" s="24"/>
    </row>
    <row r="23" spans="1:32" ht="27" customHeight="1" x14ac:dyDescent="0.3">
      <c r="A23" s="50">
        <v>16</v>
      </c>
      <c r="B23" s="30"/>
      <c r="C23" s="61"/>
      <c r="D23" s="3"/>
      <c r="E23" s="28"/>
      <c r="F23" s="1"/>
      <c r="G23" s="145"/>
      <c r="H23" s="146"/>
      <c r="I23" s="147"/>
      <c r="J23" s="145"/>
      <c r="K23" s="146"/>
      <c r="L23" s="202"/>
      <c r="M23" s="202"/>
      <c r="N23" s="115"/>
      <c r="O23" s="174"/>
      <c r="P23" s="175"/>
      <c r="Q23" s="148"/>
      <c r="R23" s="149"/>
      <c r="S23" s="149"/>
      <c r="T23" s="150"/>
      <c r="V23" s="26">
        <v>16</v>
      </c>
      <c r="W23" s="6"/>
      <c r="X23" s="7"/>
      <c r="Y23" s="1"/>
      <c r="Z23" s="6"/>
      <c r="AA23" s="7"/>
      <c r="AB23" s="5"/>
      <c r="AC23" s="1"/>
      <c r="AD23" s="6"/>
      <c r="AE23" s="7"/>
      <c r="AF23" s="24"/>
    </row>
    <row r="24" spans="1:32" ht="27" customHeight="1" x14ac:dyDescent="0.3">
      <c r="A24" s="50">
        <v>17</v>
      </c>
      <c r="B24" s="30"/>
      <c r="C24" s="61"/>
      <c r="D24" s="3"/>
      <c r="E24" s="28"/>
      <c r="F24" s="1"/>
      <c r="G24" s="145"/>
      <c r="H24" s="146"/>
      <c r="I24" s="147"/>
      <c r="J24" s="145"/>
      <c r="K24" s="146"/>
      <c r="L24" s="202"/>
      <c r="M24" s="202"/>
      <c r="N24" s="115"/>
      <c r="O24" s="174"/>
      <c r="P24" s="175"/>
      <c r="Q24" s="148"/>
      <c r="R24" s="149"/>
      <c r="S24" s="149"/>
      <c r="T24" s="150"/>
      <c r="V24" s="26">
        <v>17</v>
      </c>
      <c r="W24" s="6"/>
      <c r="X24" s="7"/>
      <c r="Y24" s="1"/>
      <c r="Z24" s="6"/>
      <c r="AA24" s="7"/>
      <c r="AB24" s="5"/>
      <c r="AC24" s="1"/>
      <c r="AD24" s="6"/>
      <c r="AE24" s="7"/>
      <c r="AF24" s="24"/>
    </row>
    <row r="25" spans="1:32" ht="27" customHeight="1" x14ac:dyDescent="0.3">
      <c r="A25" s="50">
        <v>18</v>
      </c>
      <c r="B25" s="30"/>
      <c r="C25" s="61"/>
      <c r="D25" s="3"/>
      <c r="E25" s="28"/>
      <c r="F25" s="1"/>
      <c r="G25" s="145"/>
      <c r="H25" s="146"/>
      <c r="I25" s="147"/>
      <c r="J25" s="145"/>
      <c r="K25" s="146"/>
      <c r="L25" s="202"/>
      <c r="M25" s="202"/>
      <c r="N25" s="115"/>
      <c r="O25" s="174"/>
      <c r="P25" s="175"/>
      <c r="Q25" s="148"/>
      <c r="R25" s="149"/>
      <c r="S25" s="149"/>
      <c r="T25" s="150"/>
      <c r="V25" s="26">
        <v>18</v>
      </c>
      <c r="W25" s="6"/>
      <c r="X25" s="7"/>
      <c r="Y25" s="1"/>
      <c r="Z25" s="6"/>
      <c r="AA25" s="7"/>
      <c r="AB25" s="5"/>
      <c r="AC25" s="1"/>
      <c r="AD25" s="6"/>
      <c r="AE25" s="7"/>
      <c r="AF25" s="24"/>
    </row>
    <row r="26" spans="1:32" ht="27" customHeight="1" x14ac:dyDescent="0.3">
      <c r="A26" s="50">
        <v>19</v>
      </c>
      <c r="B26" s="30"/>
      <c r="C26" s="61"/>
      <c r="D26" s="3"/>
      <c r="E26" s="28"/>
      <c r="F26" s="1"/>
      <c r="G26" s="145"/>
      <c r="H26" s="146"/>
      <c r="I26" s="147"/>
      <c r="J26" s="145"/>
      <c r="K26" s="146"/>
      <c r="L26" s="202"/>
      <c r="M26" s="202"/>
      <c r="N26" s="115"/>
      <c r="O26" s="174"/>
      <c r="P26" s="175"/>
      <c r="Q26" s="148"/>
      <c r="R26" s="149"/>
      <c r="S26" s="149"/>
      <c r="T26" s="150"/>
      <c r="V26" s="26">
        <v>19</v>
      </c>
      <c r="W26" s="6"/>
      <c r="X26" s="7"/>
      <c r="Y26" s="1"/>
      <c r="Z26" s="6"/>
      <c r="AA26" s="7"/>
      <c r="AB26" s="5"/>
      <c r="AC26" s="1"/>
      <c r="AD26" s="6"/>
      <c r="AE26" s="7"/>
      <c r="AF26" s="24"/>
    </row>
    <row r="27" spans="1:32" ht="27" customHeight="1" x14ac:dyDescent="0.3">
      <c r="A27" s="50">
        <v>20</v>
      </c>
      <c r="B27" s="30"/>
      <c r="C27" s="61"/>
      <c r="D27" s="3"/>
      <c r="E27" s="28"/>
      <c r="F27" s="1"/>
      <c r="G27" s="145"/>
      <c r="H27" s="146"/>
      <c r="I27" s="147"/>
      <c r="J27" s="145"/>
      <c r="K27" s="146"/>
      <c r="L27" s="202"/>
      <c r="M27" s="202"/>
      <c r="N27" s="115"/>
      <c r="O27" s="174"/>
      <c r="P27" s="175"/>
      <c r="Q27" s="148"/>
      <c r="R27" s="149"/>
      <c r="S27" s="149"/>
      <c r="T27" s="150"/>
      <c r="V27" s="26">
        <v>20</v>
      </c>
      <c r="W27" s="6"/>
      <c r="X27" s="7"/>
      <c r="Y27" s="1"/>
      <c r="Z27" s="6"/>
      <c r="AA27" s="7"/>
      <c r="AB27" s="5"/>
      <c r="AC27" s="1"/>
      <c r="AD27" s="6"/>
      <c r="AE27" s="7"/>
      <c r="AF27" s="24"/>
    </row>
    <row r="28" spans="1:32" ht="27" customHeight="1" x14ac:dyDescent="0.3">
      <c r="A28" s="50">
        <v>21</v>
      </c>
      <c r="B28" s="30"/>
      <c r="C28" s="61"/>
      <c r="D28" s="3"/>
      <c r="E28" s="28"/>
      <c r="F28" s="1"/>
      <c r="G28" s="145"/>
      <c r="H28" s="146"/>
      <c r="I28" s="147"/>
      <c r="J28" s="145"/>
      <c r="K28" s="146"/>
      <c r="L28" s="202"/>
      <c r="M28" s="202"/>
      <c r="N28" s="115"/>
      <c r="O28" s="174"/>
      <c r="P28" s="175"/>
      <c r="Q28" s="148"/>
      <c r="R28" s="149"/>
      <c r="S28" s="149"/>
      <c r="T28" s="150"/>
      <c r="V28" s="26">
        <v>21</v>
      </c>
      <c r="W28" s="6"/>
      <c r="X28" s="7"/>
      <c r="Y28" s="1"/>
      <c r="Z28" s="6"/>
      <c r="AA28" s="7"/>
      <c r="AB28" s="5"/>
      <c r="AC28" s="1"/>
      <c r="AD28" s="6"/>
      <c r="AE28" s="7"/>
      <c r="AF28" s="24"/>
    </row>
    <row r="29" spans="1:32" ht="27" customHeight="1" x14ac:dyDescent="0.3">
      <c r="A29" s="50">
        <v>22</v>
      </c>
      <c r="B29" s="30"/>
      <c r="C29" s="61"/>
      <c r="D29" s="3"/>
      <c r="E29" s="28"/>
      <c r="F29" s="1"/>
      <c r="G29" s="145"/>
      <c r="H29" s="146"/>
      <c r="I29" s="147"/>
      <c r="J29" s="145"/>
      <c r="K29" s="146"/>
      <c r="L29" s="202"/>
      <c r="M29" s="202"/>
      <c r="N29" s="115"/>
      <c r="O29" s="174"/>
      <c r="P29" s="175"/>
      <c r="Q29" s="148"/>
      <c r="R29" s="149"/>
      <c r="S29" s="149"/>
      <c r="T29" s="150"/>
      <c r="V29" s="26">
        <v>22</v>
      </c>
      <c r="W29" s="6"/>
      <c r="X29" s="7"/>
      <c r="Y29" s="1"/>
      <c r="Z29" s="6"/>
      <c r="AA29" s="7"/>
      <c r="AB29" s="5"/>
      <c r="AC29" s="1"/>
      <c r="AD29" s="6"/>
      <c r="AE29" s="7"/>
      <c r="AF29" s="24"/>
    </row>
    <row r="30" spans="1:32" ht="27" customHeight="1" x14ac:dyDescent="0.3">
      <c r="A30" s="50">
        <v>23</v>
      </c>
      <c r="B30" s="30"/>
      <c r="C30" s="61"/>
      <c r="D30" s="3"/>
      <c r="E30" s="28"/>
      <c r="F30" s="1"/>
      <c r="G30" s="145"/>
      <c r="H30" s="146"/>
      <c r="I30" s="147"/>
      <c r="J30" s="145"/>
      <c r="K30" s="146"/>
      <c r="L30" s="202"/>
      <c r="M30" s="202"/>
      <c r="N30" s="115"/>
      <c r="O30" s="174"/>
      <c r="P30" s="175"/>
      <c r="Q30" s="148"/>
      <c r="R30" s="149"/>
      <c r="S30" s="149"/>
      <c r="T30" s="150"/>
      <c r="V30" s="26">
        <v>23</v>
      </c>
      <c r="W30" s="6"/>
      <c r="X30" s="7"/>
      <c r="Y30" s="1"/>
      <c r="Z30" s="6"/>
      <c r="AA30" s="7"/>
      <c r="AB30" s="5"/>
      <c r="AC30" s="1"/>
      <c r="AD30" s="6"/>
      <c r="AE30" s="7"/>
      <c r="AF30" s="24"/>
    </row>
    <row r="31" spans="1:32" ht="27" customHeight="1" x14ac:dyDescent="0.3">
      <c r="A31" s="50">
        <v>24</v>
      </c>
      <c r="B31" s="30"/>
      <c r="C31" s="61"/>
      <c r="D31" s="3"/>
      <c r="E31" s="28"/>
      <c r="F31" s="1"/>
      <c r="G31" s="145"/>
      <c r="H31" s="146"/>
      <c r="I31" s="147"/>
      <c r="J31" s="145"/>
      <c r="K31" s="146"/>
      <c r="L31" s="202"/>
      <c r="M31" s="202"/>
      <c r="N31" s="115"/>
      <c r="O31" s="174"/>
      <c r="P31" s="175"/>
      <c r="Q31" s="148"/>
      <c r="R31" s="149"/>
      <c r="S31" s="149"/>
      <c r="T31" s="150"/>
      <c r="V31" s="26">
        <v>24</v>
      </c>
      <c r="W31" s="6"/>
      <c r="X31" s="7"/>
      <c r="Y31" s="1"/>
      <c r="Z31" s="6"/>
      <c r="AA31" s="7"/>
      <c r="AB31" s="5"/>
      <c r="AC31" s="1"/>
      <c r="AD31" s="6"/>
      <c r="AE31" s="7"/>
      <c r="AF31" s="24"/>
    </row>
    <row r="32" spans="1:32" ht="27" customHeight="1" x14ac:dyDescent="0.3">
      <c r="A32" s="50">
        <v>25</v>
      </c>
      <c r="B32" s="30"/>
      <c r="C32" s="61"/>
      <c r="D32" s="3"/>
      <c r="E32" s="28"/>
      <c r="F32" s="1"/>
      <c r="G32" s="145"/>
      <c r="H32" s="146"/>
      <c r="I32" s="147"/>
      <c r="J32" s="145"/>
      <c r="K32" s="146"/>
      <c r="L32" s="202"/>
      <c r="M32" s="202"/>
      <c r="N32" s="115"/>
      <c r="O32" s="174"/>
      <c r="P32" s="175"/>
      <c r="Q32" s="148"/>
      <c r="R32" s="149"/>
      <c r="S32" s="149"/>
      <c r="T32" s="150"/>
      <c r="V32" s="26">
        <v>25</v>
      </c>
      <c r="W32" s="6"/>
      <c r="X32" s="7"/>
      <c r="Y32" s="1"/>
      <c r="Z32" s="6"/>
      <c r="AA32" s="7"/>
      <c r="AB32" s="5"/>
      <c r="AC32" s="1"/>
      <c r="AD32" s="6"/>
      <c r="AE32" s="7"/>
      <c r="AF32" s="24"/>
    </row>
    <row r="33" spans="1:32" ht="27" customHeight="1" x14ac:dyDescent="0.3">
      <c r="A33" s="50">
        <v>26</v>
      </c>
      <c r="B33" s="30"/>
      <c r="C33" s="61"/>
      <c r="D33" s="3"/>
      <c r="E33" s="28"/>
      <c r="F33" s="1"/>
      <c r="G33" s="145"/>
      <c r="H33" s="146"/>
      <c r="I33" s="147"/>
      <c r="J33" s="145"/>
      <c r="K33" s="146"/>
      <c r="L33" s="202"/>
      <c r="M33" s="202"/>
      <c r="N33" s="115"/>
      <c r="O33" s="174"/>
      <c r="P33" s="175"/>
      <c r="Q33" s="148"/>
      <c r="R33" s="149"/>
      <c r="S33" s="149"/>
      <c r="T33" s="150"/>
      <c r="V33" s="26">
        <v>26</v>
      </c>
      <c r="W33" s="6"/>
      <c r="X33" s="7"/>
      <c r="Y33" s="1"/>
      <c r="Z33" s="6"/>
      <c r="AA33" s="7"/>
      <c r="AB33" s="5"/>
      <c r="AC33" s="1"/>
      <c r="AD33" s="6"/>
      <c r="AE33" s="7"/>
      <c r="AF33" s="24"/>
    </row>
    <row r="34" spans="1:32" ht="27" customHeight="1" x14ac:dyDescent="0.3">
      <c r="A34" s="50">
        <v>27</v>
      </c>
      <c r="B34" s="30"/>
      <c r="C34" s="61"/>
      <c r="D34" s="3"/>
      <c r="E34" s="28"/>
      <c r="F34" s="1"/>
      <c r="G34" s="145"/>
      <c r="H34" s="146"/>
      <c r="I34" s="147"/>
      <c r="J34" s="145"/>
      <c r="K34" s="146"/>
      <c r="L34" s="202"/>
      <c r="M34" s="202"/>
      <c r="N34" s="115"/>
      <c r="O34" s="174"/>
      <c r="P34" s="175"/>
      <c r="Q34" s="148"/>
      <c r="R34" s="149"/>
      <c r="S34" s="149"/>
      <c r="T34" s="150"/>
      <c r="V34" s="26">
        <v>27</v>
      </c>
      <c r="W34" s="6"/>
      <c r="X34" s="7"/>
      <c r="Y34" s="1"/>
      <c r="Z34" s="6"/>
      <c r="AA34" s="7"/>
      <c r="AB34" s="5"/>
      <c r="AC34" s="1"/>
      <c r="AD34" s="6"/>
      <c r="AE34" s="7"/>
      <c r="AF34" s="24"/>
    </row>
    <row r="35" spans="1:32" ht="27" customHeight="1" x14ac:dyDescent="0.3">
      <c r="A35" s="50">
        <v>28</v>
      </c>
      <c r="B35" s="30"/>
      <c r="C35" s="61"/>
      <c r="D35" s="3"/>
      <c r="E35" s="28"/>
      <c r="F35" s="1"/>
      <c r="G35" s="145"/>
      <c r="H35" s="146"/>
      <c r="I35" s="147"/>
      <c r="J35" s="145"/>
      <c r="K35" s="146"/>
      <c r="L35" s="202"/>
      <c r="M35" s="202"/>
      <c r="N35" s="115"/>
      <c r="O35" s="174"/>
      <c r="P35" s="175"/>
      <c r="Q35" s="148"/>
      <c r="R35" s="149"/>
      <c r="S35" s="149"/>
      <c r="T35" s="150"/>
      <c r="V35" s="26">
        <v>28</v>
      </c>
      <c r="W35" s="6"/>
      <c r="X35" s="7"/>
      <c r="Y35" s="1"/>
      <c r="Z35" s="6"/>
      <c r="AA35" s="7"/>
      <c r="AB35" s="5"/>
      <c r="AC35" s="1"/>
      <c r="AD35" s="6"/>
      <c r="AE35" s="7"/>
      <c r="AF35" s="24"/>
    </row>
    <row r="36" spans="1:32" ht="27" customHeight="1" x14ac:dyDescent="0.3">
      <c r="A36" s="50">
        <v>29</v>
      </c>
      <c r="B36" s="30"/>
      <c r="C36" s="61"/>
      <c r="D36" s="3"/>
      <c r="E36" s="28"/>
      <c r="F36" s="1"/>
      <c r="G36" s="145"/>
      <c r="H36" s="146"/>
      <c r="I36" s="147"/>
      <c r="J36" s="145"/>
      <c r="K36" s="146"/>
      <c r="L36" s="202"/>
      <c r="M36" s="202"/>
      <c r="N36" s="115"/>
      <c r="O36" s="174"/>
      <c r="P36" s="175"/>
      <c r="Q36" s="148"/>
      <c r="R36" s="149"/>
      <c r="S36" s="149"/>
      <c r="T36" s="150"/>
      <c r="V36" s="26">
        <v>29</v>
      </c>
      <c r="W36" s="6"/>
      <c r="X36" s="7"/>
      <c r="Y36" s="1"/>
      <c r="Z36" s="6"/>
      <c r="AA36" s="7"/>
      <c r="AB36" s="5"/>
      <c r="AC36" s="1"/>
      <c r="AD36" s="6"/>
      <c r="AE36" s="7"/>
      <c r="AF36" s="24"/>
    </row>
    <row r="37" spans="1:32" ht="27" customHeight="1" x14ac:dyDescent="0.3">
      <c r="A37" s="50">
        <v>30</v>
      </c>
      <c r="B37" s="30"/>
      <c r="C37" s="61"/>
      <c r="D37" s="3"/>
      <c r="E37" s="28"/>
      <c r="F37" s="1"/>
      <c r="G37" s="145"/>
      <c r="H37" s="146"/>
      <c r="I37" s="147"/>
      <c r="J37" s="145"/>
      <c r="K37" s="146"/>
      <c r="L37" s="202"/>
      <c r="M37" s="202"/>
      <c r="N37" s="115"/>
      <c r="O37" s="174"/>
      <c r="P37" s="175"/>
      <c r="Q37" s="148"/>
      <c r="R37" s="149"/>
      <c r="S37" s="149"/>
      <c r="T37" s="150"/>
      <c r="V37" s="26">
        <v>30</v>
      </c>
      <c r="W37" s="6"/>
      <c r="X37" s="7"/>
      <c r="Y37" s="1"/>
      <c r="Z37" s="6"/>
      <c r="AA37" s="7"/>
      <c r="AB37" s="5"/>
      <c r="AC37" s="1"/>
      <c r="AD37" s="6"/>
      <c r="AE37" s="7"/>
      <c r="AF37" s="24"/>
    </row>
    <row r="38" spans="1:32" ht="27" customHeight="1" x14ac:dyDescent="0.3">
      <c r="A38" s="50">
        <v>31</v>
      </c>
      <c r="B38" s="30"/>
      <c r="C38" s="61"/>
      <c r="D38" s="3"/>
      <c r="E38" s="28"/>
      <c r="F38" s="1"/>
      <c r="G38" s="145"/>
      <c r="H38" s="146"/>
      <c r="I38" s="147"/>
      <c r="J38" s="145"/>
      <c r="K38" s="146"/>
      <c r="L38" s="202"/>
      <c r="M38" s="202"/>
      <c r="N38" s="115"/>
      <c r="O38" s="174"/>
      <c r="P38" s="175"/>
      <c r="Q38" s="148"/>
      <c r="R38" s="149"/>
      <c r="S38" s="149"/>
      <c r="T38" s="150"/>
      <c r="V38" s="26">
        <v>31</v>
      </c>
      <c r="W38" s="6"/>
      <c r="X38" s="7"/>
      <c r="Y38" s="1"/>
      <c r="Z38" s="6"/>
      <c r="AA38" s="7"/>
      <c r="AB38" s="5"/>
      <c r="AC38" s="1"/>
      <c r="AD38" s="6"/>
      <c r="AE38" s="7"/>
      <c r="AF38" s="24"/>
    </row>
    <row r="39" spans="1:32" ht="27" customHeight="1" x14ac:dyDescent="0.3">
      <c r="A39" s="50">
        <v>32</v>
      </c>
      <c r="B39" s="30"/>
      <c r="C39" s="61"/>
      <c r="D39" s="3"/>
      <c r="E39" s="28"/>
      <c r="F39" s="1"/>
      <c r="G39" s="145"/>
      <c r="H39" s="146"/>
      <c r="I39" s="147"/>
      <c r="J39" s="145"/>
      <c r="K39" s="146"/>
      <c r="L39" s="202"/>
      <c r="M39" s="202"/>
      <c r="N39" s="115"/>
      <c r="O39" s="174"/>
      <c r="P39" s="175"/>
      <c r="Q39" s="148"/>
      <c r="R39" s="149"/>
      <c r="S39" s="149"/>
      <c r="T39" s="150"/>
      <c r="V39" s="26">
        <v>32</v>
      </c>
      <c r="W39" s="6"/>
      <c r="X39" s="7"/>
      <c r="Y39" s="1"/>
      <c r="Z39" s="6"/>
      <c r="AA39" s="7"/>
      <c r="AB39" s="5"/>
      <c r="AC39" s="1"/>
      <c r="AD39" s="6"/>
      <c r="AE39" s="7"/>
      <c r="AF39" s="24"/>
    </row>
    <row r="40" spans="1:32" ht="27" customHeight="1" x14ac:dyDescent="0.3">
      <c r="A40" s="50">
        <v>33</v>
      </c>
      <c r="B40" s="30"/>
      <c r="C40" s="61"/>
      <c r="D40" s="3"/>
      <c r="E40" s="28"/>
      <c r="F40" s="1"/>
      <c r="G40" s="145"/>
      <c r="H40" s="146"/>
      <c r="I40" s="147"/>
      <c r="J40" s="145"/>
      <c r="K40" s="146"/>
      <c r="L40" s="202"/>
      <c r="M40" s="202"/>
      <c r="N40" s="115"/>
      <c r="O40" s="174"/>
      <c r="P40" s="175"/>
      <c r="Q40" s="148"/>
      <c r="R40" s="149"/>
      <c r="S40" s="149"/>
      <c r="T40" s="150"/>
      <c r="V40" s="26">
        <v>33</v>
      </c>
      <c r="W40" s="6"/>
      <c r="X40" s="7"/>
      <c r="Y40" s="1"/>
      <c r="Z40" s="6"/>
      <c r="AA40" s="7"/>
      <c r="AB40" s="5"/>
      <c r="AC40" s="1"/>
      <c r="AD40" s="6"/>
      <c r="AE40" s="7"/>
      <c r="AF40" s="24"/>
    </row>
    <row r="41" spans="1:32" ht="27" customHeight="1" x14ac:dyDescent="0.3">
      <c r="A41" s="50">
        <v>34</v>
      </c>
      <c r="B41" s="30"/>
      <c r="C41" s="61"/>
      <c r="D41" s="3"/>
      <c r="E41" s="28"/>
      <c r="F41" s="1"/>
      <c r="G41" s="145"/>
      <c r="H41" s="146"/>
      <c r="I41" s="147"/>
      <c r="J41" s="145"/>
      <c r="K41" s="146"/>
      <c r="L41" s="202"/>
      <c r="M41" s="202"/>
      <c r="N41" s="115"/>
      <c r="O41" s="174"/>
      <c r="P41" s="175"/>
      <c r="Q41" s="148"/>
      <c r="R41" s="149"/>
      <c r="S41" s="149"/>
      <c r="T41" s="150"/>
      <c r="V41" s="26">
        <v>34</v>
      </c>
      <c r="W41" s="6"/>
      <c r="X41" s="7"/>
      <c r="Y41" s="1"/>
      <c r="Z41" s="6"/>
      <c r="AA41" s="7"/>
      <c r="AB41" s="5"/>
      <c r="AC41" s="1"/>
      <c r="AD41" s="6"/>
      <c r="AE41" s="7"/>
      <c r="AF41" s="24"/>
    </row>
    <row r="42" spans="1:32" ht="27" customHeight="1" x14ac:dyDescent="0.3">
      <c r="A42" s="50">
        <v>35</v>
      </c>
      <c r="B42" s="30"/>
      <c r="C42" s="61"/>
      <c r="D42" s="3"/>
      <c r="E42" s="28"/>
      <c r="F42" s="1"/>
      <c r="G42" s="145"/>
      <c r="H42" s="146"/>
      <c r="I42" s="147"/>
      <c r="J42" s="145"/>
      <c r="K42" s="146"/>
      <c r="L42" s="202"/>
      <c r="M42" s="202"/>
      <c r="N42" s="115"/>
      <c r="O42" s="174"/>
      <c r="P42" s="175"/>
      <c r="Q42" s="148"/>
      <c r="R42" s="149"/>
      <c r="S42" s="149"/>
      <c r="T42" s="150"/>
      <c r="V42" s="26">
        <v>35</v>
      </c>
      <c r="W42" s="6"/>
      <c r="X42" s="7"/>
      <c r="Y42" s="1"/>
      <c r="Z42" s="6"/>
      <c r="AA42" s="7"/>
      <c r="AB42" s="5"/>
      <c r="AC42" s="1"/>
      <c r="AD42" s="6"/>
      <c r="AE42" s="7"/>
      <c r="AF42" s="24"/>
    </row>
    <row r="43" spans="1:32" ht="27" customHeight="1" x14ac:dyDescent="0.3">
      <c r="A43" s="50">
        <v>36</v>
      </c>
      <c r="B43" s="30"/>
      <c r="C43" s="61"/>
      <c r="D43" s="3"/>
      <c r="E43" s="28"/>
      <c r="F43" s="1"/>
      <c r="G43" s="145"/>
      <c r="H43" s="146"/>
      <c r="I43" s="147"/>
      <c r="J43" s="145"/>
      <c r="K43" s="146"/>
      <c r="L43" s="202"/>
      <c r="M43" s="202"/>
      <c r="N43" s="115"/>
      <c r="O43" s="174"/>
      <c r="P43" s="175"/>
      <c r="Q43" s="148"/>
      <c r="R43" s="149"/>
      <c r="S43" s="149"/>
      <c r="T43" s="150"/>
      <c r="V43" s="26">
        <v>36</v>
      </c>
      <c r="W43" s="6"/>
      <c r="X43" s="7"/>
      <c r="Y43" s="1"/>
      <c r="Z43" s="6"/>
      <c r="AA43" s="7"/>
      <c r="AB43" s="5"/>
      <c r="AC43" s="1"/>
      <c r="AD43" s="6"/>
      <c r="AE43" s="7"/>
      <c r="AF43" s="24"/>
    </row>
    <row r="44" spans="1:32" ht="27" customHeight="1" x14ac:dyDescent="0.3">
      <c r="A44" s="50">
        <v>37</v>
      </c>
      <c r="B44" s="30"/>
      <c r="C44" s="61"/>
      <c r="D44" s="3"/>
      <c r="E44" s="28"/>
      <c r="F44" s="1"/>
      <c r="G44" s="145"/>
      <c r="H44" s="146"/>
      <c r="I44" s="147"/>
      <c r="J44" s="145"/>
      <c r="K44" s="146"/>
      <c r="L44" s="202"/>
      <c r="M44" s="202"/>
      <c r="N44" s="115"/>
      <c r="O44" s="174"/>
      <c r="P44" s="175"/>
      <c r="Q44" s="148"/>
      <c r="R44" s="149"/>
      <c r="S44" s="149"/>
      <c r="T44" s="150"/>
      <c r="V44" s="26">
        <v>37</v>
      </c>
      <c r="W44" s="6"/>
      <c r="X44" s="7"/>
      <c r="Y44" s="1"/>
      <c r="Z44" s="6"/>
      <c r="AA44" s="7"/>
      <c r="AB44" s="5"/>
      <c r="AC44" s="1"/>
      <c r="AD44" s="6"/>
      <c r="AE44" s="7"/>
      <c r="AF44" s="24"/>
    </row>
    <row r="45" spans="1:32" ht="27" customHeight="1" x14ac:dyDescent="0.3">
      <c r="A45" s="50">
        <v>38</v>
      </c>
      <c r="B45" s="30"/>
      <c r="C45" s="61"/>
      <c r="D45" s="3"/>
      <c r="E45" s="28"/>
      <c r="F45" s="1"/>
      <c r="G45" s="145"/>
      <c r="H45" s="146"/>
      <c r="I45" s="147"/>
      <c r="J45" s="145"/>
      <c r="K45" s="146"/>
      <c r="L45" s="202"/>
      <c r="M45" s="202"/>
      <c r="N45" s="115"/>
      <c r="O45" s="174"/>
      <c r="P45" s="175"/>
      <c r="Q45" s="148"/>
      <c r="R45" s="149"/>
      <c r="S45" s="149"/>
      <c r="T45" s="150"/>
      <c r="V45" s="26">
        <v>38</v>
      </c>
      <c r="W45" s="6"/>
      <c r="X45" s="7"/>
      <c r="Y45" s="1"/>
      <c r="Z45" s="6"/>
      <c r="AA45" s="7"/>
      <c r="AB45" s="5"/>
      <c r="AC45" s="1"/>
      <c r="AD45" s="6"/>
      <c r="AE45" s="7"/>
      <c r="AF45" s="24"/>
    </row>
    <row r="46" spans="1:32" ht="27" customHeight="1" x14ac:dyDescent="0.3">
      <c r="A46" s="50">
        <v>39</v>
      </c>
      <c r="B46" s="30"/>
      <c r="C46" s="61"/>
      <c r="D46" s="3"/>
      <c r="E46" s="28"/>
      <c r="F46" s="1"/>
      <c r="G46" s="145"/>
      <c r="H46" s="146"/>
      <c r="I46" s="147"/>
      <c r="J46" s="145"/>
      <c r="K46" s="146"/>
      <c r="L46" s="202"/>
      <c r="M46" s="202"/>
      <c r="N46" s="115"/>
      <c r="O46" s="174"/>
      <c r="P46" s="175"/>
      <c r="Q46" s="148"/>
      <c r="R46" s="149"/>
      <c r="S46" s="149"/>
      <c r="T46" s="150"/>
      <c r="V46" s="26">
        <v>39</v>
      </c>
      <c r="W46" s="6"/>
      <c r="X46" s="7"/>
      <c r="Y46" s="1"/>
      <c r="Z46" s="6"/>
      <c r="AA46" s="7"/>
      <c r="AB46" s="5"/>
      <c r="AC46" s="1"/>
      <c r="AD46" s="6"/>
      <c r="AE46" s="7"/>
      <c r="AF46" s="24"/>
    </row>
    <row r="47" spans="1:32" ht="27" customHeight="1" x14ac:dyDescent="0.3">
      <c r="A47" s="50">
        <v>40</v>
      </c>
      <c r="B47" s="30"/>
      <c r="C47" s="61"/>
      <c r="D47" s="3"/>
      <c r="E47" s="28"/>
      <c r="F47" s="1"/>
      <c r="G47" s="145"/>
      <c r="H47" s="146"/>
      <c r="I47" s="147"/>
      <c r="J47" s="145"/>
      <c r="K47" s="146"/>
      <c r="L47" s="202"/>
      <c r="M47" s="202"/>
      <c r="N47" s="115"/>
      <c r="O47" s="174"/>
      <c r="P47" s="175"/>
      <c r="Q47" s="148"/>
      <c r="R47" s="149"/>
      <c r="S47" s="149"/>
      <c r="T47" s="150"/>
      <c r="V47" s="26">
        <v>40</v>
      </c>
      <c r="W47" s="6"/>
      <c r="X47" s="7"/>
      <c r="Y47" s="1"/>
      <c r="Z47" s="6"/>
      <c r="AA47" s="7"/>
      <c r="AB47" s="5"/>
      <c r="AC47" s="1"/>
      <c r="AD47" s="6"/>
      <c r="AE47" s="7"/>
      <c r="AF47" s="24"/>
    </row>
    <row r="48" spans="1:32" ht="27" customHeight="1" x14ac:dyDescent="0.3">
      <c r="A48" s="50">
        <v>41</v>
      </c>
      <c r="B48" s="30"/>
      <c r="C48" s="61"/>
      <c r="D48" s="3"/>
      <c r="E48" s="28"/>
      <c r="F48" s="1"/>
      <c r="G48" s="145"/>
      <c r="H48" s="146"/>
      <c r="I48" s="147"/>
      <c r="J48" s="145"/>
      <c r="K48" s="146"/>
      <c r="L48" s="202"/>
      <c r="M48" s="202"/>
      <c r="N48" s="115"/>
      <c r="O48" s="174"/>
      <c r="P48" s="175"/>
      <c r="Q48" s="148"/>
      <c r="R48" s="149"/>
      <c r="S48" s="149"/>
      <c r="T48" s="150"/>
      <c r="V48" s="26">
        <v>41</v>
      </c>
      <c r="W48" s="6"/>
      <c r="X48" s="7"/>
      <c r="Y48" s="1"/>
      <c r="Z48" s="6"/>
      <c r="AA48" s="7"/>
      <c r="AB48" s="5"/>
      <c r="AC48" s="1"/>
      <c r="AD48" s="6"/>
      <c r="AE48" s="7"/>
      <c r="AF48" s="24"/>
    </row>
    <row r="49" spans="1:32" ht="27" customHeight="1" x14ac:dyDescent="0.3">
      <c r="A49" s="50">
        <v>42</v>
      </c>
      <c r="B49" s="30"/>
      <c r="C49" s="61"/>
      <c r="D49" s="3"/>
      <c r="E49" s="28"/>
      <c r="F49" s="1"/>
      <c r="G49" s="145"/>
      <c r="H49" s="146"/>
      <c r="I49" s="147"/>
      <c r="J49" s="145"/>
      <c r="K49" s="146"/>
      <c r="L49" s="202"/>
      <c r="M49" s="202"/>
      <c r="N49" s="115"/>
      <c r="O49" s="174"/>
      <c r="P49" s="175"/>
      <c r="Q49" s="148"/>
      <c r="R49" s="149"/>
      <c r="S49" s="149"/>
      <c r="T49" s="150"/>
      <c r="V49" s="26">
        <v>42</v>
      </c>
      <c r="W49" s="6"/>
      <c r="X49" s="7"/>
      <c r="Y49" s="1"/>
      <c r="Z49" s="6"/>
      <c r="AA49" s="7"/>
      <c r="AB49" s="5"/>
      <c r="AC49" s="1"/>
      <c r="AD49" s="6"/>
      <c r="AE49" s="7"/>
      <c r="AF49" s="24"/>
    </row>
    <row r="50" spans="1:32" ht="27" customHeight="1" x14ac:dyDescent="0.3">
      <c r="A50" s="50">
        <v>43</v>
      </c>
      <c r="B50" s="30"/>
      <c r="C50" s="61"/>
      <c r="D50" s="3"/>
      <c r="E50" s="28"/>
      <c r="F50" s="1"/>
      <c r="G50" s="145"/>
      <c r="H50" s="146"/>
      <c r="I50" s="147"/>
      <c r="J50" s="145"/>
      <c r="K50" s="146"/>
      <c r="L50" s="202"/>
      <c r="M50" s="202"/>
      <c r="N50" s="115"/>
      <c r="O50" s="174"/>
      <c r="P50" s="175"/>
      <c r="Q50" s="148"/>
      <c r="R50" s="149"/>
      <c r="S50" s="149"/>
      <c r="T50" s="150"/>
      <c r="V50" s="26">
        <v>43</v>
      </c>
      <c r="W50" s="6"/>
      <c r="X50" s="7"/>
      <c r="Y50" s="1"/>
      <c r="Z50" s="6"/>
      <c r="AA50" s="7"/>
      <c r="AB50" s="5"/>
      <c r="AC50" s="1"/>
      <c r="AD50" s="6"/>
      <c r="AE50" s="7"/>
      <c r="AF50" s="24"/>
    </row>
    <row r="51" spans="1:32" ht="27" customHeight="1" x14ac:dyDescent="0.3">
      <c r="A51" s="50">
        <v>44</v>
      </c>
      <c r="B51" s="30"/>
      <c r="C51" s="61"/>
      <c r="D51" s="3"/>
      <c r="E51" s="28"/>
      <c r="F51" s="1"/>
      <c r="G51" s="145"/>
      <c r="H51" s="146"/>
      <c r="I51" s="147"/>
      <c r="J51" s="145"/>
      <c r="K51" s="146"/>
      <c r="L51" s="202"/>
      <c r="M51" s="202"/>
      <c r="N51" s="115"/>
      <c r="O51" s="174"/>
      <c r="P51" s="175"/>
      <c r="Q51" s="148"/>
      <c r="R51" s="149"/>
      <c r="S51" s="149"/>
      <c r="T51" s="150"/>
      <c r="V51" s="26">
        <v>44</v>
      </c>
      <c r="W51" s="6"/>
      <c r="X51" s="7"/>
      <c r="Y51" s="1"/>
      <c r="Z51" s="6"/>
      <c r="AA51" s="7"/>
      <c r="AB51" s="5"/>
      <c r="AC51" s="1"/>
      <c r="AD51" s="6"/>
      <c r="AE51" s="7"/>
      <c r="AF51" s="24"/>
    </row>
    <row r="52" spans="1:32" ht="27" customHeight="1" x14ac:dyDescent="0.3">
      <c r="A52" s="50">
        <v>45</v>
      </c>
      <c r="B52" s="30"/>
      <c r="C52" s="61"/>
      <c r="D52" s="3"/>
      <c r="E52" s="28"/>
      <c r="F52" s="1"/>
      <c r="G52" s="145"/>
      <c r="H52" s="146"/>
      <c r="I52" s="147"/>
      <c r="J52" s="145"/>
      <c r="K52" s="146"/>
      <c r="L52" s="202"/>
      <c r="M52" s="202"/>
      <c r="N52" s="115"/>
      <c r="O52" s="174"/>
      <c r="P52" s="175"/>
      <c r="Q52" s="148"/>
      <c r="R52" s="149"/>
      <c r="S52" s="149"/>
      <c r="T52" s="150"/>
      <c r="V52" s="26">
        <v>45</v>
      </c>
      <c r="W52" s="6"/>
      <c r="X52" s="7"/>
      <c r="Y52" s="1"/>
      <c r="Z52" s="6"/>
      <c r="AA52" s="7"/>
      <c r="AB52" s="7"/>
      <c r="AC52" s="89"/>
      <c r="AD52" s="6"/>
      <c r="AE52" s="7"/>
      <c r="AF52" s="24"/>
    </row>
    <row r="53" spans="1:32" ht="27" customHeight="1" x14ac:dyDescent="0.3">
      <c r="A53" s="50">
        <v>46</v>
      </c>
      <c r="B53" s="30"/>
      <c r="C53" s="61"/>
      <c r="D53" s="3"/>
      <c r="E53" s="28"/>
      <c r="F53" s="1"/>
      <c r="G53" s="145"/>
      <c r="H53" s="146"/>
      <c r="I53" s="147"/>
      <c r="J53" s="145"/>
      <c r="K53" s="146"/>
      <c r="L53" s="202"/>
      <c r="M53" s="202"/>
      <c r="N53" s="115"/>
      <c r="O53" s="174"/>
      <c r="P53" s="175"/>
      <c r="Q53" s="148"/>
      <c r="R53" s="149"/>
      <c r="S53" s="149"/>
      <c r="T53" s="150"/>
      <c r="V53" s="26">
        <v>46</v>
      </c>
      <c r="W53" s="6"/>
      <c r="X53" s="7"/>
      <c r="Y53" s="1"/>
      <c r="Z53" s="6"/>
      <c r="AA53" s="7"/>
      <c r="AB53" s="7"/>
      <c r="AC53" s="89"/>
      <c r="AD53" s="6"/>
      <c r="AE53" s="7"/>
      <c r="AF53" s="24"/>
    </row>
    <row r="54" spans="1:32" ht="27" customHeight="1" x14ac:dyDescent="0.3">
      <c r="A54" s="50">
        <v>47</v>
      </c>
      <c r="B54" s="30"/>
      <c r="C54" s="61"/>
      <c r="D54" s="3"/>
      <c r="E54" s="28"/>
      <c r="F54" s="1"/>
      <c r="G54" s="145"/>
      <c r="H54" s="146"/>
      <c r="I54" s="147"/>
      <c r="J54" s="145"/>
      <c r="K54" s="146"/>
      <c r="L54" s="202"/>
      <c r="M54" s="202"/>
      <c r="N54" s="115"/>
      <c r="O54" s="174"/>
      <c r="P54" s="175"/>
      <c r="Q54" s="148"/>
      <c r="R54" s="149"/>
      <c r="S54" s="149"/>
      <c r="T54" s="150"/>
      <c r="V54" s="26">
        <v>47</v>
      </c>
      <c r="W54" s="6"/>
      <c r="X54" s="7"/>
      <c r="Y54" s="89"/>
      <c r="Z54" s="6"/>
      <c r="AA54" s="7"/>
      <c r="AB54" s="7"/>
      <c r="AC54" s="89"/>
      <c r="AD54" s="6"/>
      <c r="AE54" s="7"/>
      <c r="AF54" s="24"/>
    </row>
    <row r="55" spans="1:32" ht="27" customHeight="1" x14ac:dyDescent="0.3">
      <c r="A55" s="50">
        <v>48</v>
      </c>
      <c r="B55" s="30"/>
      <c r="C55" s="61"/>
      <c r="D55" s="3"/>
      <c r="E55" s="28"/>
      <c r="F55" s="1"/>
      <c r="G55" s="145"/>
      <c r="H55" s="146"/>
      <c r="I55" s="147"/>
      <c r="J55" s="145"/>
      <c r="K55" s="146"/>
      <c r="L55" s="202"/>
      <c r="M55" s="202"/>
      <c r="N55" s="115"/>
      <c r="O55" s="174"/>
      <c r="P55" s="175"/>
      <c r="Q55" s="148"/>
      <c r="R55" s="149"/>
      <c r="S55" s="149"/>
      <c r="T55" s="150"/>
      <c r="V55" s="26">
        <v>48</v>
      </c>
      <c r="W55" s="6"/>
      <c r="X55" s="7"/>
      <c r="Y55" s="89"/>
      <c r="Z55" s="6"/>
      <c r="AA55" s="7"/>
      <c r="AB55" s="7"/>
      <c r="AC55" s="89"/>
      <c r="AD55" s="6"/>
      <c r="AE55" s="7"/>
      <c r="AF55" s="24"/>
    </row>
    <row r="56" spans="1:32" ht="27" customHeight="1" x14ac:dyDescent="0.3">
      <c r="A56" s="50">
        <v>49</v>
      </c>
      <c r="B56" s="30"/>
      <c r="C56" s="61"/>
      <c r="D56" s="3"/>
      <c r="E56" s="28"/>
      <c r="F56" s="1"/>
      <c r="G56" s="145"/>
      <c r="H56" s="146"/>
      <c r="I56" s="147"/>
      <c r="J56" s="145"/>
      <c r="K56" s="146"/>
      <c r="L56" s="202"/>
      <c r="M56" s="202"/>
      <c r="N56" s="115"/>
      <c r="O56" s="174"/>
      <c r="P56" s="175"/>
      <c r="Q56" s="148"/>
      <c r="R56" s="149"/>
      <c r="S56" s="149"/>
      <c r="T56" s="150"/>
      <c r="V56" s="26">
        <v>49</v>
      </c>
      <c r="W56" s="6"/>
      <c r="X56" s="7"/>
      <c r="Y56" s="89"/>
      <c r="Z56" s="6"/>
      <c r="AA56" s="7"/>
      <c r="AB56" s="7"/>
      <c r="AC56" s="89"/>
      <c r="AD56" s="6"/>
      <c r="AE56" s="7"/>
      <c r="AF56" s="24"/>
    </row>
    <row r="57" spans="1:32" ht="27" customHeight="1" x14ac:dyDescent="0.3">
      <c r="A57" s="50">
        <v>50</v>
      </c>
      <c r="B57" s="77"/>
      <c r="C57" s="61"/>
      <c r="D57" s="78"/>
      <c r="E57" s="79"/>
      <c r="F57" s="1"/>
      <c r="G57" s="145"/>
      <c r="H57" s="146"/>
      <c r="I57" s="147"/>
      <c r="J57" s="145"/>
      <c r="K57" s="146"/>
      <c r="L57" s="202"/>
      <c r="M57" s="202"/>
      <c r="N57" s="116"/>
      <c r="O57" s="174"/>
      <c r="P57" s="175"/>
      <c r="Q57" s="148"/>
      <c r="R57" s="149"/>
      <c r="S57" s="149"/>
      <c r="T57" s="150"/>
      <c r="V57" s="26">
        <v>50</v>
      </c>
      <c r="W57" s="82"/>
      <c r="X57" s="83"/>
      <c r="Y57" s="89"/>
      <c r="Z57" s="82"/>
      <c r="AA57" s="83"/>
      <c r="AB57" s="7"/>
      <c r="AC57" s="89"/>
      <c r="AD57" s="82"/>
      <c r="AE57" s="83"/>
      <c r="AF57" s="89"/>
    </row>
    <row r="58" spans="1:32" ht="27" hidden="1" customHeight="1" x14ac:dyDescent="0.3">
      <c r="A58" s="50">
        <v>51</v>
      </c>
      <c r="B58" s="77"/>
      <c r="C58" s="61"/>
      <c r="D58" s="78"/>
      <c r="E58" s="79"/>
      <c r="F58" s="1"/>
      <c r="G58" s="80"/>
      <c r="H58" s="106"/>
      <c r="I58" s="81"/>
      <c r="J58" s="80"/>
      <c r="K58" s="106"/>
      <c r="L58" s="202"/>
      <c r="M58" s="202"/>
      <c r="N58" s="116"/>
      <c r="O58" s="174"/>
      <c r="P58" s="175"/>
      <c r="Q58" s="85"/>
      <c r="R58" s="86"/>
      <c r="S58" s="86"/>
      <c r="T58" s="87"/>
      <c r="V58" s="26">
        <v>51</v>
      </c>
      <c r="W58" s="82"/>
      <c r="X58" s="83"/>
      <c r="Y58" s="89"/>
      <c r="Z58" s="82"/>
      <c r="AA58" s="83"/>
      <c r="AB58" s="7"/>
      <c r="AC58" s="89"/>
      <c r="AD58" s="82"/>
      <c r="AE58" s="83"/>
      <c r="AF58" s="89"/>
    </row>
    <row r="59" spans="1:32" ht="27" hidden="1" customHeight="1" x14ac:dyDescent="0.3">
      <c r="A59" s="50">
        <v>52</v>
      </c>
      <c r="B59" s="77"/>
      <c r="C59" s="61"/>
      <c r="D59" s="78"/>
      <c r="E59" s="79"/>
      <c r="F59" s="1"/>
      <c r="G59" s="80"/>
      <c r="H59" s="106"/>
      <c r="I59" s="81"/>
      <c r="J59" s="80"/>
      <c r="K59" s="106"/>
      <c r="L59" s="202"/>
      <c r="M59" s="202"/>
      <c r="N59" s="116"/>
      <c r="O59" s="174"/>
      <c r="P59" s="175"/>
      <c r="Q59" s="85"/>
      <c r="R59" s="86"/>
      <c r="S59" s="86"/>
      <c r="T59" s="87"/>
      <c r="V59" s="26">
        <v>52</v>
      </c>
      <c r="W59" s="82"/>
      <c r="X59" s="83"/>
      <c r="Y59" s="89"/>
      <c r="Z59" s="82"/>
      <c r="AA59" s="83"/>
      <c r="AB59" s="7"/>
      <c r="AC59" s="89"/>
      <c r="AD59" s="82"/>
      <c r="AE59" s="83"/>
      <c r="AF59" s="89"/>
    </row>
    <row r="60" spans="1:32" ht="27" hidden="1" customHeight="1" x14ac:dyDescent="0.3">
      <c r="A60" s="50">
        <v>53</v>
      </c>
      <c r="B60" s="77"/>
      <c r="C60" s="61"/>
      <c r="D60" s="78"/>
      <c r="E60" s="79"/>
      <c r="F60" s="1"/>
      <c r="G60" s="80"/>
      <c r="H60" s="106"/>
      <c r="I60" s="81"/>
      <c r="J60" s="80"/>
      <c r="K60" s="106"/>
      <c r="L60" s="202"/>
      <c r="M60" s="202"/>
      <c r="N60" s="116"/>
      <c r="O60" s="174"/>
      <c r="P60" s="175"/>
      <c r="Q60" s="85"/>
      <c r="R60" s="86"/>
      <c r="S60" s="86"/>
      <c r="T60" s="87"/>
      <c r="V60" s="26">
        <v>53</v>
      </c>
      <c r="W60" s="82"/>
      <c r="X60" s="83"/>
      <c r="Y60" s="89"/>
      <c r="Z60" s="82"/>
      <c r="AA60" s="83"/>
      <c r="AB60" s="7"/>
      <c r="AC60" s="89"/>
      <c r="AD60" s="82"/>
      <c r="AE60" s="83"/>
      <c r="AF60" s="89"/>
    </row>
    <row r="61" spans="1:32" ht="27" hidden="1" customHeight="1" x14ac:dyDescent="0.3">
      <c r="A61" s="50">
        <v>54</v>
      </c>
      <c r="B61" s="77"/>
      <c r="C61" s="61"/>
      <c r="D61" s="78"/>
      <c r="E61" s="79"/>
      <c r="F61" s="1"/>
      <c r="G61" s="80"/>
      <c r="H61" s="106"/>
      <c r="I61" s="81"/>
      <c r="J61" s="80"/>
      <c r="K61" s="106"/>
      <c r="L61" s="202"/>
      <c r="M61" s="202"/>
      <c r="N61" s="116"/>
      <c r="O61" s="174"/>
      <c r="P61" s="175"/>
      <c r="Q61" s="85"/>
      <c r="R61" s="86"/>
      <c r="S61" s="86"/>
      <c r="T61" s="87"/>
      <c r="V61" s="26">
        <v>54</v>
      </c>
      <c r="W61" s="82"/>
      <c r="X61" s="83"/>
      <c r="Y61" s="89"/>
      <c r="Z61" s="82"/>
      <c r="AA61" s="83"/>
      <c r="AB61" s="7"/>
      <c r="AC61" s="89"/>
      <c r="AD61" s="82"/>
      <c r="AE61" s="83"/>
      <c r="AF61" s="89"/>
    </row>
    <row r="62" spans="1:32" ht="27" hidden="1" customHeight="1" x14ac:dyDescent="0.3">
      <c r="A62" s="50">
        <v>55</v>
      </c>
      <c r="B62" s="77"/>
      <c r="C62" s="61"/>
      <c r="D62" s="78"/>
      <c r="E62" s="79"/>
      <c r="F62" s="1"/>
      <c r="G62" s="80"/>
      <c r="H62" s="106"/>
      <c r="I62" s="81"/>
      <c r="J62" s="80"/>
      <c r="K62" s="106"/>
      <c r="L62" s="202"/>
      <c r="M62" s="202"/>
      <c r="N62" s="116"/>
      <c r="O62" s="174"/>
      <c r="P62" s="175"/>
      <c r="Q62" s="85"/>
      <c r="R62" s="86"/>
      <c r="S62" s="86"/>
      <c r="T62" s="87"/>
      <c r="V62" s="26">
        <v>55</v>
      </c>
      <c r="W62" s="82"/>
      <c r="X62" s="83"/>
      <c r="Y62" s="89"/>
      <c r="Z62" s="82"/>
      <c r="AA62" s="83"/>
      <c r="AB62" s="7"/>
      <c r="AC62" s="89"/>
      <c r="AD62" s="82"/>
      <c r="AE62" s="83"/>
      <c r="AF62" s="89"/>
    </row>
    <row r="63" spans="1:32" ht="27" hidden="1" customHeight="1" x14ac:dyDescent="0.3">
      <c r="A63" s="50">
        <v>56</v>
      </c>
      <c r="B63" s="77"/>
      <c r="C63" s="61"/>
      <c r="D63" s="78"/>
      <c r="E63" s="79"/>
      <c r="F63" s="1"/>
      <c r="G63" s="80"/>
      <c r="H63" s="106"/>
      <c r="I63" s="81"/>
      <c r="J63" s="80"/>
      <c r="K63" s="106"/>
      <c r="L63" s="202"/>
      <c r="M63" s="202"/>
      <c r="N63" s="116"/>
      <c r="O63" s="174"/>
      <c r="P63" s="175"/>
      <c r="Q63" s="85"/>
      <c r="R63" s="86"/>
      <c r="S63" s="86"/>
      <c r="T63" s="87"/>
      <c r="V63" s="26">
        <v>56</v>
      </c>
      <c r="W63" s="82"/>
      <c r="X63" s="83"/>
      <c r="Y63" s="89"/>
      <c r="Z63" s="82"/>
      <c r="AA63" s="83"/>
      <c r="AB63" s="7"/>
      <c r="AC63" s="89"/>
      <c r="AD63" s="82"/>
      <c r="AE63" s="83"/>
      <c r="AF63" s="89"/>
    </row>
    <row r="64" spans="1:32" ht="27" hidden="1" customHeight="1" x14ac:dyDescent="0.3">
      <c r="A64" s="50">
        <v>57</v>
      </c>
      <c r="B64" s="77"/>
      <c r="C64" s="61"/>
      <c r="D64" s="78"/>
      <c r="E64" s="79"/>
      <c r="F64" s="1"/>
      <c r="G64" s="80"/>
      <c r="H64" s="106"/>
      <c r="I64" s="81"/>
      <c r="J64" s="80"/>
      <c r="K64" s="106"/>
      <c r="L64" s="202"/>
      <c r="M64" s="202"/>
      <c r="N64" s="116"/>
      <c r="O64" s="174"/>
      <c r="P64" s="175"/>
      <c r="Q64" s="85"/>
      <c r="R64" s="86"/>
      <c r="S64" s="86"/>
      <c r="T64" s="87"/>
      <c r="V64" s="26">
        <v>57</v>
      </c>
      <c r="W64" s="82"/>
      <c r="X64" s="83"/>
      <c r="Y64" s="89"/>
      <c r="Z64" s="82"/>
      <c r="AA64" s="83"/>
      <c r="AB64" s="7"/>
      <c r="AC64" s="89"/>
      <c r="AD64" s="82"/>
      <c r="AE64" s="83"/>
      <c r="AF64" s="89"/>
    </row>
    <row r="65" spans="1:32" ht="27" hidden="1" customHeight="1" x14ac:dyDescent="0.3">
      <c r="A65" s="50">
        <v>58</v>
      </c>
      <c r="B65" s="77"/>
      <c r="C65" s="61"/>
      <c r="D65" s="78"/>
      <c r="E65" s="79"/>
      <c r="F65" s="1"/>
      <c r="G65" s="80"/>
      <c r="H65" s="106"/>
      <c r="I65" s="81"/>
      <c r="J65" s="80"/>
      <c r="K65" s="106"/>
      <c r="L65" s="202"/>
      <c r="M65" s="202"/>
      <c r="N65" s="116"/>
      <c r="O65" s="174"/>
      <c r="P65" s="175"/>
      <c r="Q65" s="85"/>
      <c r="R65" s="86"/>
      <c r="S65" s="86"/>
      <c r="T65" s="87"/>
      <c r="V65" s="26">
        <v>58</v>
      </c>
      <c r="W65" s="82"/>
      <c r="X65" s="83"/>
      <c r="Y65" s="89"/>
      <c r="Z65" s="82"/>
      <c r="AA65" s="83"/>
      <c r="AB65" s="7"/>
      <c r="AC65" s="89"/>
      <c r="AD65" s="82"/>
      <c r="AE65" s="83"/>
      <c r="AF65" s="89"/>
    </row>
    <row r="66" spans="1:32" ht="27" hidden="1" customHeight="1" x14ac:dyDescent="0.3">
      <c r="A66" s="50">
        <v>59</v>
      </c>
      <c r="B66" s="77"/>
      <c r="C66" s="61"/>
      <c r="D66" s="78"/>
      <c r="E66" s="79"/>
      <c r="F66" s="1"/>
      <c r="G66" s="80"/>
      <c r="H66" s="106"/>
      <c r="I66" s="81"/>
      <c r="J66" s="80"/>
      <c r="K66" s="106"/>
      <c r="L66" s="202"/>
      <c r="M66" s="202"/>
      <c r="N66" s="116"/>
      <c r="O66" s="174"/>
      <c r="P66" s="175"/>
      <c r="Q66" s="85"/>
      <c r="R66" s="86"/>
      <c r="S66" s="86"/>
      <c r="T66" s="87"/>
      <c r="V66" s="26">
        <v>59</v>
      </c>
      <c r="W66" s="82"/>
      <c r="X66" s="83"/>
      <c r="Y66" s="89"/>
      <c r="Z66" s="82"/>
      <c r="AA66" s="83"/>
      <c r="AB66" s="7"/>
      <c r="AC66" s="89"/>
      <c r="AD66" s="82"/>
      <c r="AE66" s="83"/>
      <c r="AF66" s="89"/>
    </row>
    <row r="67" spans="1:32" ht="27" hidden="1" customHeight="1" x14ac:dyDescent="0.3">
      <c r="A67" s="50">
        <v>60</v>
      </c>
      <c r="B67" s="77"/>
      <c r="C67" s="61"/>
      <c r="D67" s="78"/>
      <c r="E67" s="79"/>
      <c r="F67" s="1"/>
      <c r="G67" s="80"/>
      <c r="H67" s="106"/>
      <c r="I67" s="81"/>
      <c r="J67" s="80"/>
      <c r="K67" s="106"/>
      <c r="L67" s="202"/>
      <c r="M67" s="202"/>
      <c r="N67" s="116"/>
      <c r="O67" s="174"/>
      <c r="P67" s="175"/>
      <c r="Q67" s="85"/>
      <c r="R67" s="86"/>
      <c r="S67" s="86"/>
      <c r="T67" s="87"/>
      <c r="V67" s="26">
        <v>60</v>
      </c>
      <c r="W67" s="82"/>
      <c r="X67" s="83"/>
      <c r="Y67" s="89"/>
      <c r="Z67" s="82"/>
      <c r="AA67" s="83"/>
      <c r="AB67" s="7"/>
      <c r="AC67" s="89"/>
      <c r="AD67" s="82"/>
      <c r="AE67" s="83"/>
      <c r="AF67" s="89"/>
    </row>
    <row r="68" spans="1:32" ht="27" hidden="1" customHeight="1" x14ac:dyDescent="0.3">
      <c r="A68" s="50">
        <v>61</v>
      </c>
      <c r="B68" s="77"/>
      <c r="C68" s="61"/>
      <c r="D68" s="78"/>
      <c r="E68" s="79"/>
      <c r="F68" s="1"/>
      <c r="G68" s="80"/>
      <c r="H68" s="106"/>
      <c r="I68" s="81"/>
      <c r="J68" s="80"/>
      <c r="K68" s="106"/>
      <c r="L68" s="202"/>
      <c r="M68" s="202"/>
      <c r="N68" s="116"/>
      <c r="O68" s="174"/>
      <c r="P68" s="175"/>
      <c r="Q68" s="85"/>
      <c r="R68" s="86"/>
      <c r="S68" s="86"/>
      <c r="T68" s="87"/>
      <c r="V68" s="26">
        <v>61</v>
      </c>
      <c r="W68" s="82"/>
      <c r="X68" s="83"/>
      <c r="Y68" s="89"/>
      <c r="Z68" s="82"/>
      <c r="AA68" s="83"/>
      <c r="AB68" s="7"/>
      <c r="AC68" s="89"/>
      <c r="AD68" s="82"/>
      <c r="AE68" s="83"/>
      <c r="AF68" s="89"/>
    </row>
    <row r="69" spans="1:32" ht="27" hidden="1" customHeight="1" x14ac:dyDescent="0.3">
      <c r="A69" s="50">
        <v>62</v>
      </c>
      <c r="B69" s="77"/>
      <c r="C69" s="61"/>
      <c r="D69" s="78"/>
      <c r="E69" s="79"/>
      <c r="F69" s="1"/>
      <c r="G69" s="80"/>
      <c r="H69" s="106"/>
      <c r="I69" s="81"/>
      <c r="J69" s="80"/>
      <c r="K69" s="106"/>
      <c r="L69" s="202"/>
      <c r="M69" s="202"/>
      <c r="N69" s="116"/>
      <c r="O69" s="174"/>
      <c r="P69" s="175"/>
      <c r="Q69" s="85"/>
      <c r="R69" s="86"/>
      <c r="S69" s="86"/>
      <c r="T69" s="87"/>
      <c r="V69" s="26">
        <v>62</v>
      </c>
      <c r="W69" s="82"/>
      <c r="X69" s="83"/>
      <c r="Y69" s="89"/>
      <c r="Z69" s="82"/>
      <c r="AA69" s="83"/>
      <c r="AB69" s="7"/>
      <c r="AC69" s="89"/>
      <c r="AD69" s="82"/>
      <c r="AE69" s="83"/>
      <c r="AF69" s="89"/>
    </row>
    <row r="70" spans="1:32" ht="27" hidden="1" customHeight="1" x14ac:dyDescent="0.3">
      <c r="A70" s="50">
        <v>63</v>
      </c>
      <c r="B70" s="77"/>
      <c r="C70" s="61"/>
      <c r="D70" s="78"/>
      <c r="E70" s="79"/>
      <c r="F70" s="1"/>
      <c r="G70" s="80"/>
      <c r="H70" s="106"/>
      <c r="I70" s="81"/>
      <c r="J70" s="80"/>
      <c r="K70" s="106"/>
      <c r="L70" s="202"/>
      <c r="M70" s="202"/>
      <c r="N70" s="116"/>
      <c r="O70" s="174"/>
      <c r="P70" s="175"/>
      <c r="Q70" s="85"/>
      <c r="R70" s="86"/>
      <c r="S70" s="86"/>
      <c r="T70" s="87"/>
      <c r="V70" s="26">
        <v>63</v>
      </c>
      <c r="W70" s="82"/>
      <c r="X70" s="83"/>
      <c r="Y70" s="89"/>
      <c r="Z70" s="82"/>
      <c r="AA70" s="83"/>
      <c r="AB70" s="7"/>
      <c r="AC70" s="89"/>
      <c r="AD70" s="82"/>
      <c r="AE70" s="83"/>
      <c r="AF70" s="89"/>
    </row>
    <row r="71" spans="1:32" ht="27" hidden="1" customHeight="1" x14ac:dyDescent="0.3">
      <c r="A71" s="50">
        <v>64</v>
      </c>
      <c r="B71" s="77"/>
      <c r="C71" s="61"/>
      <c r="D71" s="78"/>
      <c r="E71" s="79"/>
      <c r="F71" s="1"/>
      <c r="G71" s="80"/>
      <c r="H71" s="106"/>
      <c r="I71" s="81"/>
      <c r="J71" s="80"/>
      <c r="K71" s="106"/>
      <c r="L71" s="202"/>
      <c r="M71" s="202"/>
      <c r="N71" s="116"/>
      <c r="O71" s="174"/>
      <c r="P71" s="175"/>
      <c r="Q71" s="85"/>
      <c r="R71" s="86"/>
      <c r="S71" s="86"/>
      <c r="T71" s="87"/>
      <c r="V71" s="26">
        <v>64</v>
      </c>
      <c r="W71" s="82"/>
      <c r="X71" s="83"/>
      <c r="Y71" s="89"/>
      <c r="Z71" s="82"/>
      <c r="AA71" s="83"/>
      <c r="AB71" s="7"/>
      <c r="AC71" s="89"/>
      <c r="AD71" s="82"/>
      <c r="AE71" s="83"/>
      <c r="AF71" s="89"/>
    </row>
    <row r="72" spans="1:32" ht="27" hidden="1" customHeight="1" x14ac:dyDescent="0.3">
      <c r="A72" s="50">
        <v>65</v>
      </c>
      <c r="B72" s="77"/>
      <c r="C72" s="61"/>
      <c r="D72" s="78"/>
      <c r="E72" s="79"/>
      <c r="F72" s="1"/>
      <c r="G72" s="80"/>
      <c r="H72" s="106"/>
      <c r="I72" s="81"/>
      <c r="J72" s="80"/>
      <c r="K72" s="106"/>
      <c r="L72" s="202"/>
      <c r="M72" s="202"/>
      <c r="N72" s="116"/>
      <c r="O72" s="174"/>
      <c r="P72" s="175"/>
      <c r="Q72" s="85"/>
      <c r="R72" s="86"/>
      <c r="S72" s="86"/>
      <c r="T72" s="87"/>
      <c r="V72" s="26">
        <v>65</v>
      </c>
      <c r="W72" s="82"/>
      <c r="X72" s="83"/>
      <c r="Y72" s="89"/>
      <c r="Z72" s="82"/>
      <c r="AA72" s="83"/>
      <c r="AB72" s="7"/>
      <c r="AC72" s="89"/>
      <c r="AD72" s="82"/>
      <c r="AE72" s="83"/>
      <c r="AF72" s="89"/>
    </row>
    <row r="73" spans="1:32" ht="27" hidden="1" customHeight="1" x14ac:dyDescent="0.3">
      <c r="A73" s="50">
        <v>66</v>
      </c>
      <c r="B73" s="77"/>
      <c r="C73" s="61"/>
      <c r="D73" s="78"/>
      <c r="E73" s="79"/>
      <c r="F73" s="1"/>
      <c r="G73" s="80"/>
      <c r="H73" s="106"/>
      <c r="I73" s="81"/>
      <c r="J73" s="80"/>
      <c r="K73" s="106"/>
      <c r="L73" s="202"/>
      <c r="M73" s="202"/>
      <c r="N73" s="116"/>
      <c r="O73" s="174"/>
      <c r="P73" s="175"/>
      <c r="Q73" s="85"/>
      <c r="R73" s="86"/>
      <c r="S73" s="86"/>
      <c r="T73" s="87"/>
      <c r="V73" s="26">
        <v>66</v>
      </c>
      <c r="W73" s="82"/>
      <c r="X73" s="83"/>
      <c r="Y73" s="89"/>
      <c r="Z73" s="82"/>
      <c r="AA73" s="83"/>
      <c r="AB73" s="7"/>
      <c r="AC73" s="89"/>
      <c r="AD73" s="82"/>
      <c r="AE73" s="83"/>
      <c r="AF73" s="89"/>
    </row>
    <row r="74" spans="1:32" ht="27" hidden="1" customHeight="1" x14ac:dyDescent="0.3">
      <c r="A74" s="50">
        <v>67</v>
      </c>
      <c r="B74" s="77"/>
      <c r="C74" s="61"/>
      <c r="D74" s="78"/>
      <c r="E74" s="79"/>
      <c r="F74" s="1"/>
      <c r="G74" s="80"/>
      <c r="H74" s="106"/>
      <c r="I74" s="81"/>
      <c r="J74" s="80"/>
      <c r="K74" s="106"/>
      <c r="L74" s="202"/>
      <c r="M74" s="202"/>
      <c r="N74" s="116"/>
      <c r="O74" s="174"/>
      <c r="P74" s="175"/>
      <c r="Q74" s="85"/>
      <c r="R74" s="86"/>
      <c r="S74" s="86"/>
      <c r="T74" s="87"/>
      <c r="V74" s="26">
        <v>67</v>
      </c>
      <c r="W74" s="82"/>
      <c r="X74" s="83"/>
      <c r="Y74" s="89"/>
      <c r="Z74" s="82"/>
      <c r="AA74" s="83"/>
      <c r="AB74" s="7"/>
      <c r="AC74" s="89"/>
      <c r="AD74" s="82"/>
      <c r="AE74" s="83"/>
      <c r="AF74" s="89"/>
    </row>
    <row r="75" spans="1:32" ht="27" hidden="1" customHeight="1" x14ac:dyDescent="0.3">
      <c r="A75" s="50">
        <v>68</v>
      </c>
      <c r="B75" s="77"/>
      <c r="C75" s="61"/>
      <c r="D75" s="78"/>
      <c r="E75" s="79"/>
      <c r="F75" s="1"/>
      <c r="G75" s="80"/>
      <c r="H75" s="106"/>
      <c r="I75" s="81"/>
      <c r="J75" s="80"/>
      <c r="K75" s="106"/>
      <c r="L75" s="202"/>
      <c r="M75" s="202"/>
      <c r="N75" s="116"/>
      <c r="O75" s="174"/>
      <c r="P75" s="175"/>
      <c r="Q75" s="85"/>
      <c r="R75" s="86"/>
      <c r="S75" s="86"/>
      <c r="T75" s="87"/>
      <c r="V75" s="26">
        <v>68</v>
      </c>
      <c r="W75" s="82"/>
      <c r="X75" s="83"/>
      <c r="Y75" s="89"/>
      <c r="Z75" s="82"/>
      <c r="AA75" s="83"/>
      <c r="AB75" s="7"/>
      <c r="AC75" s="89"/>
      <c r="AD75" s="82"/>
      <c r="AE75" s="83"/>
      <c r="AF75" s="89"/>
    </row>
    <row r="76" spans="1:32" ht="27" hidden="1" customHeight="1" x14ac:dyDescent="0.3">
      <c r="A76" s="50">
        <v>69</v>
      </c>
      <c r="B76" s="77"/>
      <c r="C76" s="61"/>
      <c r="D76" s="78"/>
      <c r="E76" s="79"/>
      <c r="F76" s="1"/>
      <c r="G76" s="80"/>
      <c r="H76" s="106"/>
      <c r="I76" s="81"/>
      <c r="J76" s="80"/>
      <c r="K76" s="106"/>
      <c r="L76" s="202"/>
      <c r="M76" s="202"/>
      <c r="N76" s="116"/>
      <c r="O76" s="174"/>
      <c r="P76" s="175"/>
      <c r="Q76" s="85"/>
      <c r="R76" s="86"/>
      <c r="S76" s="86"/>
      <c r="T76" s="87"/>
      <c r="V76" s="26">
        <v>69</v>
      </c>
      <c r="W76" s="82"/>
      <c r="X76" s="83"/>
      <c r="Y76" s="89"/>
      <c r="Z76" s="82"/>
      <c r="AA76" s="83"/>
      <c r="AB76" s="7"/>
      <c r="AC76" s="89"/>
      <c r="AD76" s="82"/>
      <c r="AE76" s="83"/>
      <c r="AF76" s="89"/>
    </row>
    <row r="77" spans="1:32" ht="27" hidden="1" customHeight="1" x14ac:dyDescent="0.3">
      <c r="A77" s="50">
        <v>70</v>
      </c>
      <c r="B77" s="77"/>
      <c r="C77" s="61"/>
      <c r="D77" s="78"/>
      <c r="E77" s="79"/>
      <c r="F77" s="1"/>
      <c r="G77" s="80"/>
      <c r="H77" s="106"/>
      <c r="I77" s="81"/>
      <c r="J77" s="80"/>
      <c r="K77" s="106"/>
      <c r="L77" s="202"/>
      <c r="M77" s="202"/>
      <c r="N77" s="116"/>
      <c r="O77" s="174"/>
      <c r="P77" s="175"/>
      <c r="Q77" s="85"/>
      <c r="R77" s="86"/>
      <c r="S77" s="86"/>
      <c r="T77" s="87"/>
      <c r="V77" s="26">
        <v>70</v>
      </c>
      <c r="W77" s="82"/>
      <c r="X77" s="83"/>
      <c r="Y77" s="89"/>
      <c r="Z77" s="82"/>
      <c r="AA77" s="83"/>
      <c r="AB77" s="7"/>
      <c r="AC77" s="89"/>
      <c r="AD77" s="82"/>
      <c r="AE77" s="83"/>
      <c r="AF77" s="89"/>
    </row>
    <row r="78" spans="1:32" ht="27" hidden="1" customHeight="1" x14ac:dyDescent="0.3">
      <c r="A78" s="50">
        <v>71</v>
      </c>
      <c r="B78" s="77"/>
      <c r="C78" s="61"/>
      <c r="D78" s="78"/>
      <c r="E78" s="79"/>
      <c r="F78" s="1"/>
      <c r="G78" s="80"/>
      <c r="H78" s="106"/>
      <c r="I78" s="81"/>
      <c r="J78" s="80"/>
      <c r="K78" s="106"/>
      <c r="L78" s="202"/>
      <c r="M78" s="202"/>
      <c r="N78" s="116"/>
      <c r="O78" s="174"/>
      <c r="P78" s="175"/>
      <c r="Q78" s="85"/>
      <c r="R78" s="86"/>
      <c r="S78" s="86"/>
      <c r="T78" s="87"/>
      <c r="V78" s="26">
        <v>71</v>
      </c>
      <c r="W78" s="82"/>
      <c r="X78" s="83"/>
      <c r="Y78" s="89"/>
      <c r="Z78" s="82"/>
      <c r="AA78" s="83"/>
      <c r="AB78" s="7"/>
      <c r="AC78" s="89"/>
      <c r="AD78" s="82"/>
      <c r="AE78" s="83"/>
      <c r="AF78" s="89"/>
    </row>
    <row r="79" spans="1:32" ht="27" hidden="1" customHeight="1" x14ac:dyDescent="0.3">
      <c r="A79" s="50">
        <v>72</v>
      </c>
      <c r="B79" s="77"/>
      <c r="C79" s="61"/>
      <c r="D79" s="78"/>
      <c r="E79" s="79"/>
      <c r="F79" s="1"/>
      <c r="G79" s="80"/>
      <c r="H79" s="106"/>
      <c r="I79" s="81"/>
      <c r="J79" s="80"/>
      <c r="K79" s="106"/>
      <c r="L79" s="202"/>
      <c r="M79" s="202"/>
      <c r="N79" s="116"/>
      <c r="O79" s="174"/>
      <c r="P79" s="175"/>
      <c r="Q79" s="85"/>
      <c r="R79" s="86"/>
      <c r="S79" s="86"/>
      <c r="T79" s="87"/>
      <c r="V79" s="26">
        <v>72</v>
      </c>
      <c r="W79" s="82"/>
      <c r="X79" s="83"/>
      <c r="Y79" s="89"/>
      <c r="Z79" s="82"/>
      <c r="AA79" s="83"/>
      <c r="AB79" s="7"/>
      <c r="AC79" s="89"/>
      <c r="AD79" s="82"/>
      <c r="AE79" s="83"/>
      <c r="AF79" s="89"/>
    </row>
    <row r="80" spans="1:32" ht="27" hidden="1" customHeight="1" x14ac:dyDescent="0.3">
      <c r="A80" s="50">
        <v>73</v>
      </c>
      <c r="B80" s="77"/>
      <c r="C80" s="61"/>
      <c r="D80" s="78"/>
      <c r="E80" s="79"/>
      <c r="F80" s="1"/>
      <c r="G80" s="80"/>
      <c r="H80" s="106"/>
      <c r="I80" s="81"/>
      <c r="J80" s="80"/>
      <c r="K80" s="106"/>
      <c r="L80" s="202"/>
      <c r="M80" s="202"/>
      <c r="N80" s="116"/>
      <c r="O80" s="174"/>
      <c r="P80" s="175"/>
      <c r="Q80" s="85"/>
      <c r="R80" s="86"/>
      <c r="S80" s="86"/>
      <c r="T80" s="87"/>
      <c r="V80" s="26">
        <v>73</v>
      </c>
      <c r="W80" s="82"/>
      <c r="X80" s="83"/>
      <c r="Y80" s="89"/>
      <c r="Z80" s="82"/>
      <c r="AA80" s="83"/>
      <c r="AB80" s="7"/>
      <c r="AC80" s="89"/>
      <c r="AD80" s="82"/>
      <c r="AE80" s="83"/>
      <c r="AF80" s="89"/>
    </row>
    <row r="81" spans="1:32" ht="27" hidden="1" customHeight="1" x14ac:dyDescent="0.3">
      <c r="A81" s="50">
        <v>74</v>
      </c>
      <c r="B81" s="77"/>
      <c r="C81" s="61"/>
      <c r="D81" s="78"/>
      <c r="E81" s="79"/>
      <c r="F81" s="1"/>
      <c r="G81" s="80"/>
      <c r="H81" s="106"/>
      <c r="I81" s="81"/>
      <c r="J81" s="80"/>
      <c r="K81" s="106"/>
      <c r="L81" s="202"/>
      <c r="M81" s="202"/>
      <c r="N81" s="116"/>
      <c r="O81" s="174"/>
      <c r="P81" s="175"/>
      <c r="Q81" s="85"/>
      <c r="R81" s="86"/>
      <c r="S81" s="86"/>
      <c r="T81" s="87"/>
      <c r="V81" s="26">
        <v>74</v>
      </c>
      <c r="W81" s="82"/>
      <c r="X81" s="83"/>
      <c r="Y81" s="89"/>
      <c r="Z81" s="82"/>
      <c r="AA81" s="83"/>
      <c r="AB81" s="7"/>
      <c r="AC81" s="89"/>
      <c r="AD81" s="82"/>
      <c r="AE81" s="83"/>
      <c r="AF81" s="89"/>
    </row>
    <row r="82" spans="1:32" ht="27" hidden="1" customHeight="1" x14ac:dyDescent="0.3">
      <c r="A82" s="50">
        <v>75</v>
      </c>
      <c r="B82" s="77"/>
      <c r="C82" s="61"/>
      <c r="D82" s="78"/>
      <c r="E82" s="79"/>
      <c r="F82" s="1"/>
      <c r="G82" s="80"/>
      <c r="H82" s="106"/>
      <c r="I82" s="81"/>
      <c r="J82" s="80"/>
      <c r="K82" s="106"/>
      <c r="L82" s="202"/>
      <c r="M82" s="202"/>
      <c r="N82" s="116"/>
      <c r="O82" s="174"/>
      <c r="P82" s="175"/>
      <c r="Q82" s="85"/>
      <c r="R82" s="86"/>
      <c r="S82" s="86"/>
      <c r="T82" s="87"/>
      <c r="V82" s="26">
        <v>75</v>
      </c>
      <c r="W82" s="82"/>
      <c r="X82" s="83"/>
      <c r="Y82" s="89"/>
      <c r="Z82" s="82"/>
      <c r="AA82" s="83"/>
      <c r="AB82" s="7"/>
      <c r="AC82" s="89"/>
      <c r="AD82" s="82"/>
      <c r="AE82" s="83"/>
      <c r="AF82" s="89"/>
    </row>
    <row r="83" spans="1:32" ht="27" hidden="1" customHeight="1" x14ac:dyDescent="0.3">
      <c r="A83" s="50">
        <v>76</v>
      </c>
      <c r="B83" s="77"/>
      <c r="C83" s="61"/>
      <c r="D83" s="78"/>
      <c r="E83" s="79"/>
      <c r="F83" s="1"/>
      <c r="G83" s="80"/>
      <c r="H83" s="106"/>
      <c r="I83" s="81"/>
      <c r="J83" s="80"/>
      <c r="K83" s="106"/>
      <c r="L83" s="202"/>
      <c r="M83" s="202"/>
      <c r="N83" s="116"/>
      <c r="O83" s="174"/>
      <c r="P83" s="175"/>
      <c r="Q83" s="85"/>
      <c r="R83" s="86"/>
      <c r="S83" s="86"/>
      <c r="T83" s="87"/>
      <c r="V83" s="26">
        <v>76</v>
      </c>
      <c r="W83" s="82"/>
      <c r="X83" s="83"/>
      <c r="Y83" s="89"/>
      <c r="Z83" s="82"/>
      <c r="AA83" s="83"/>
      <c r="AB83" s="7"/>
      <c r="AC83" s="89"/>
      <c r="AD83" s="82"/>
      <c r="AE83" s="83"/>
      <c r="AF83" s="89"/>
    </row>
    <row r="84" spans="1:32" ht="27" hidden="1" customHeight="1" x14ac:dyDescent="0.3">
      <c r="A84" s="50">
        <v>77</v>
      </c>
      <c r="B84" s="77"/>
      <c r="C84" s="61"/>
      <c r="D84" s="78"/>
      <c r="E84" s="79"/>
      <c r="F84" s="1"/>
      <c r="G84" s="80"/>
      <c r="H84" s="106"/>
      <c r="I84" s="81"/>
      <c r="J84" s="80"/>
      <c r="K84" s="106"/>
      <c r="L84" s="202"/>
      <c r="M84" s="202"/>
      <c r="N84" s="116"/>
      <c r="O84" s="174"/>
      <c r="P84" s="175"/>
      <c r="Q84" s="85"/>
      <c r="R84" s="86"/>
      <c r="S84" s="86"/>
      <c r="T84" s="87"/>
      <c r="V84" s="26">
        <v>77</v>
      </c>
      <c r="W84" s="82"/>
      <c r="X84" s="83"/>
      <c r="Y84" s="89"/>
      <c r="Z84" s="82"/>
      <c r="AA84" s="83"/>
      <c r="AB84" s="7"/>
      <c r="AC84" s="89"/>
      <c r="AD84" s="82"/>
      <c r="AE84" s="83"/>
      <c r="AF84" s="89"/>
    </row>
    <row r="85" spans="1:32" ht="27" hidden="1" customHeight="1" x14ac:dyDescent="0.3">
      <c r="A85" s="50">
        <v>78</v>
      </c>
      <c r="B85" s="77"/>
      <c r="C85" s="61"/>
      <c r="D85" s="78"/>
      <c r="E85" s="79"/>
      <c r="F85" s="1"/>
      <c r="G85" s="80"/>
      <c r="H85" s="106"/>
      <c r="I85" s="81"/>
      <c r="J85" s="80"/>
      <c r="K85" s="106"/>
      <c r="L85" s="202"/>
      <c r="M85" s="202"/>
      <c r="N85" s="116"/>
      <c r="O85" s="174"/>
      <c r="P85" s="175"/>
      <c r="Q85" s="85"/>
      <c r="R85" s="86"/>
      <c r="S85" s="86"/>
      <c r="T85" s="87"/>
      <c r="V85" s="26">
        <v>78</v>
      </c>
      <c r="W85" s="82"/>
      <c r="X85" s="83"/>
      <c r="Y85" s="89"/>
      <c r="Z85" s="82"/>
      <c r="AA85" s="83"/>
      <c r="AB85" s="7"/>
      <c r="AC85" s="89"/>
      <c r="AD85" s="82"/>
      <c r="AE85" s="83"/>
      <c r="AF85" s="89"/>
    </row>
    <row r="86" spans="1:32" ht="27" hidden="1" customHeight="1" x14ac:dyDescent="0.3">
      <c r="A86" s="50">
        <v>79</v>
      </c>
      <c r="B86" s="77"/>
      <c r="C86" s="61"/>
      <c r="D86" s="78"/>
      <c r="E86" s="79"/>
      <c r="F86" s="1"/>
      <c r="G86" s="80"/>
      <c r="H86" s="106"/>
      <c r="I86" s="81"/>
      <c r="J86" s="80"/>
      <c r="K86" s="106"/>
      <c r="L86" s="202"/>
      <c r="M86" s="202"/>
      <c r="N86" s="116"/>
      <c r="O86" s="174"/>
      <c r="P86" s="175"/>
      <c r="Q86" s="85"/>
      <c r="R86" s="86"/>
      <c r="S86" s="86"/>
      <c r="T86" s="87"/>
      <c r="V86" s="26">
        <v>79</v>
      </c>
      <c r="W86" s="82"/>
      <c r="X86" s="83"/>
      <c r="Y86" s="89"/>
      <c r="Z86" s="82"/>
      <c r="AA86" s="83"/>
      <c r="AB86" s="7"/>
      <c r="AC86" s="89"/>
      <c r="AD86" s="82"/>
      <c r="AE86" s="83"/>
      <c r="AF86" s="89"/>
    </row>
    <row r="87" spans="1:32" ht="27" hidden="1" customHeight="1" x14ac:dyDescent="0.3">
      <c r="A87" s="50">
        <v>80</v>
      </c>
      <c r="B87" s="77"/>
      <c r="C87" s="61"/>
      <c r="D87" s="78"/>
      <c r="E87" s="79"/>
      <c r="F87" s="1"/>
      <c r="G87" s="80"/>
      <c r="H87" s="106"/>
      <c r="I87" s="81"/>
      <c r="J87" s="80"/>
      <c r="K87" s="106"/>
      <c r="L87" s="202"/>
      <c r="M87" s="202"/>
      <c r="N87" s="116"/>
      <c r="O87" s="174"/>
      <c r="P87" s="175"/>
      <c r="Q87" s="85"/>
      <c r="R87" s="86"/>
      <c r="S87" s="86"/>
      <c r="T87" s="87"/>
      <c r="V87" s="26">
        <v>80</v>
      </c>
      <c r="W87" s="82"/>
      <c r="X87" s="83"/>
      <c r="Y87" s="89"/>
      <c r="Z87" s="82"/>
      <c r="AA87" s="83"/>
      <c r="AB87" s="7"/>
      <c r="AC87" s="89"/>
      <c r="AD87" s="82"/>
      <c r="AE87" s="83"/>
      <c r="AF87" s="89"/>
    </row>
    <row r="88" spans="1:32" ht="27" hidden="1" customHeight="1" x14ac:dyDescent="0.3">
      <c r="A88" s="50">
        <v>81</v>
      </c>
      <c r="B88" s="77"/>
      <c r="C88" s="61"/>
      <c r="D88" s="78"/>
      <c r="E88" s="79"/>
      <c r="F88" s="1"/>
      <c r="G88" s="80"/>
      <c r="H88" s="106"/>
      <c r="I88" s="81"/>
      <c r="J88" s="80"/>
      <c r="K88" s="106"/>
      <c r="L88" s="202"/>
      <c r="M88" s="202"/>
      <c r="N88" s="116"/>
      <c r="O88" s="174"/>
      <c r="P88" s="175"/>
      <c r="Q88" s="85"/>
      <c r="R88" s="86"/>
      <c r="S88" s="86"/>
      <c r="T88" s="87"/>
      <c r="V88" s="26">
        <v>81</v>
      </c>
      <c r="W88" s="82"/>
      <c r="X88" s="83"/>
      <c r="Y88" s="89"/>
      <c r="Z88" s="82"/>
      <c r="AA88" s="83"/>
      <c r="AB88" s="7"/>
      <c r="AC88" s="89"/>
      <c r="AD88" s="82"/>
      <c r="AE88" s="83"/>
      <c r="AF88" s="89"/>
    </row>
    <row r="89" spans="1:32" ht="27" hidden="1" customHeight="1" x14ac:dyDescent="0.3">
      <c r="A89" s="50">
        <v>82</v>
      </c>
      <c r="B89" s="77"/>
      <c r="C89" s="61"/>
      <c r="D89" s="78"/>
      <c r="E89" s="79"/>
      <c r="F89" s="1"/>
      <c r="G89" s="80"/>
      <c r="H89" s="106"/>
      <c r="I89" s="81"/>
      <c r="J89" s="80"/>
      <c r="K89" s="106"/>
      <c r="L89" s="202"/>
      <c r="M89" s="202"/>
      <c r="N89" s="116"/>
      <c r="O89" s="174"/>
      <c r="P89" s="175"/>
      <c r="Q89" s="85"/>
      <c r="R89" s="86"/>
      <c r="S89" s="86"/>
      <c r="T89" s="87"/>
      <c r="V89" s="26">
        <v>82</v>
      </c>
      <c r="W89" s="82"/>
      <c r="X89" s="83"/>
      <c r="Y89" s="89"/>
      <c r="Z89" s="82"/>
      <c r="AA89" s="83"/>
      <c r="AB89" s="7"/>
      <c r="AC89" s="89"/>
      <c r="AD89" s="82"/>
      <c r="AE89" s="83"/>
      <c r="AF89" s="89"/>
    </row>
    <row r="90" spans="1:32" ht="27" hidden="1" customHeight="1" x14ac:dyDescent="0.3">
      <c r="A90" s="50">
        <v>83</v>
      </c>
      <c r="B90" s="77"/>
      <c r="C90" s="61"/>
      <c r="D90" s="78"/>
      <c r="E90" s="79"/>
      <c r="F90" s="1"/>
      <c r="G90" s="80"/>
      <c r="H90" s="106"/>
      <c r="I90" s="81"/>
      <c r="J90" s="80"/>
      <c r="K90" s="106"/>
      <c r="L90" s="202"/>
      <c r="M90" s="202"/>
      <c r="N90" s="116"/>
      <c r="O90" s="174"/>
      <c r="P90" s="175"/>
      <c r="Q90" s="85"/>
      <c r="R90" s="86"/>
      <c r="S90" s="86"/>
      <c r="T90" s="87"/>
      <c r="V90" s="26">
        <v>83</v>
      </c>
      <c r="W90" s="82"/>
      <c r="X90" s="83"/>
      <c r="Y90" s="89"/>
      <c r="Z90" s="82"/>
      <c r="AA90" s="83"/>
      <c r="AB90" s="7"/>
      <c r="AC90" s="89"/>
      <c r="AD90" s="82"/>
      <c r="AE90" s="83"/>
      <c r="AF90" s="89"/>
    </row>
    <row r="91" spans="1:32" ht="27" hidden="1" customHeight="1" x14ac:dyDescent="0.3">
      <c r="A91" s="50">
        <v>84</v>
      </c>
      <c r="B91" s="77"/>
      <c r="C91" s="61"/>
      <c r="D91" s="78"/>
      <c r="E91" s="79"/>
      <c r="F91" s="1"/>
      <c r="G91" s="80"/>
      <c r="H91" s="106"/>
      <c r="I91" s="81"/>
      <c r="J91" s="80"/>
      <c r="K91" s="106"/>
      <c r="L91" s="202"/>
      <c r="M91" s="202"/>
      <c r="N91" s="116"/>
      <c r="O91" s="174"/>
      <c r="P91" s="175"/>
      <c r="Q91" s="85"/>
      <c r="R91" s="86"/>
      <c r="S91" s="86"/>
      <c r="T91" s="87"/>
      <c r="V91" s="26">
        <v>84</v>
      </c>
      <c r="W91" s="82"/>
      <c r="X91" s="83"/>
      <c r="Y91" s="89"/>
      <c r="Z91" s="82"/>
      <c r="AA91" s="83"/>
      <c r="AB91" s="7"/>
      <c r="AC91" s="89"/>
      <c r="AD91" s="82"/>
      <c r="AE91" s="83"/>
      <c r="AF91" s="89"/>
    </row>
    <row r="92" spans="1:32" ht="27" hidden="1" customHeight="1" x14ac:dyDescent="0.3">
      <c r="A92" s="50">
        <v>85</v>
      </c>
      <c r="B92" s="77"/>
      <c r="C92" s="61"/>
      <c r="D92" s="78"/>
      <c r="E92" s="79"/>
      <c r="F92" s="1"/>
      <c r="G92" s="80"/>
      <c r="H92" s="106"/>
      <c r="I92" s="81"/>
      <c r="J92" s="80"/>
      <c r="K92" s="106"/>
      <c r="L92" s="202"/>
      <c r="M92" s="202"/>
      <c r="N92" s="116"/>
      <c r="O92" s="174"/>
      <c r="P92" s="175"/>
      <c r="Q92" s="85"/>
      <c r="R92" s="86"/>
      <c r="S92" s="86"/>
      <c r="T92" s="87"/>
      <c r="V92" s="26">
        <v>85</v>
      </c>
      <c r="W92" s="82"/>
      <c r="X92" s="83"/>
      <c r="Y92" s="89"/>
      <c r="Z92" s="82"/>
      <c r="AA92" s="83"/>
      <c r="AB92" s="7"/>
      <c r="AC92" s="89"/>
      <c r="AD92" s="82"/>
      <c r="AE92" s="83"/>
      <c r="AF92" s="89"/>
    </row>
    <row r="93" spans="1:32" ht="27" hidden="1" customHeight="1" x14ac:dyDescent="0.3">
      <c r="A93" s="50">
        <v>86</v>
      </c>
      <c r="B93" s="77"/>
      <c r="C93" s="61"/>
      <c r="D93" s="78"/>
      <c r="E93" s="79"/>
      <c r="F93" s="1"/>
      <c r="G93" s="80"/>
      <c r="H93" s="106"/>
      <c r="I93" s="81"/>
      <c r="J93" s="80"/>
      <c r="K93" s="106"/>
      <c r="L93" s="202"/>
      <c r="M93" s="202"/>
      <c r="N93" s="116"/>
      <c r="O93" s="174"/>
      <c r="P93" s="175"/>
      <c r="Q93" s="85"/>
      <c r="R93" s="86"/>
      <c r="S93" s="86"/>
      <c r="T93" s="87"/>
      <c r="V93" s="26">
        <v>86</v>
      </c>
      <c r="W93" s="82"/>
      <c r="X93" s="83"/>
      <c r="Y93" s="89"/>
      <c r="Z93" s="82"/>
      <c r="AA93" s="83"/>
      <c r="AB93" s="7"/>
      <c r="AC93" s="89"/>
      <c r="AD93" s="82"/>
      <c r="AE93" s="83"/>
      <c r="AF93" s="89"/>
    </row>
    <row r="94" spans="1:32" ht="27" hidden="1" customHeight="1" x14ac:dyDescent="0.3">
      <c r="A94" s="50">
        <v>87</v>
      </c>
      <c r="B94" s="77"/>
      <c r="C94" s="61"/>
      <c r="D94" s="78"/>
      <c r="E94" s="79"/>
      <c r="F94" s="1"/>
      <c r="G94" s="80"/>
      <c r="H94" s="106"/>
      <c r="I94" s="81"/>
      <c r="J94" s="80"/>
      <c r="K94" s="106"/>
      <c r="L94" s="202"/>
      <c r="M94" s="202"/>
      <c r="N94" s="116"/>
      <c r="O94" s="174"/>
      <c r="P94" s="175"/>
      <c r="Q94" s="85"/>
      <c r="R94" s="86"/>
      <c r="S94" s="86"/>
      <c r="T94" s="87"/>
      <c r="V94" s="26">
        <v>87</v>
      </c>
      <c r="W94" s="82"/>
      <c r="X94" s="83"/>
      <c r="Y94" s="89"/>
      <c r="Z94" s="82"/>
      <c r="AA94" s="83"/>
      <c r="AB94" s="7"/>
      <c r="AC94" s="89"/>
      <c r="AD94" s="82"/>
      <c r="AE94" s="83"/>
      <c r="AF94" s="89"/>
    </row>
    <row r="95" spans="1:32" ht="27" hidden="1" customHeight="1" x14ac:dyDescent="0.3">
      <c r="A95" s="50">
        <v>88</v>
      </c>
      <c r="B95" s="77"/>
      <c r="C95" s="61"/>
      <c r="D95" s="78"/>
      <c r="E95" s="79"/>
      <c r="F95" s="1"/>
      <c r="G95" s="80"/>
      <c r="H95" s="106"/>
      <c r="I95" s="81"/>
      <c r="J95" s="80"/>
      <c r="K95" s="106"/>
      <c r="L95" s="202"/>
      <c r="M95" s="202"/>
      <c r="N95" s="116"/>
      <c r="O95" s="174"/>
      <c r="P95" s="175"/>
      <c r="Q95" s="85"/>
      <c r="R95" s="86"/>
      <c r="S95" s="86"/>
      <c r="T95" s="87"/>
      <c r="V95" s="26">
        <v>88</v>
      </c>
      <c r="W95" s="82"/>
      <c r="X95" s="83"/>
      <c r="Y95" s="89"/>
      <c r="Z95" s="82"/>
      <c r="AA95" s="83"/>
      <c r="AB95" s="7"/>
      <c r="AC95" s="89"/>
      <c r="AD95" s="82"/>
      <c r="AE95" s="83"/>
      <c r="AF95" s="89"/>
    </row>
    <row r="96" spans="1:32" ht="27" hidden="1" customHeight="1" x14ac:dyDescent="0.3">
      <c r="A96" s="50">
        <v>89</v>
      </c>
      <c r="B96" s="77"/>
      <c r="C96" s="61"/>
      <c r="D96" s="78"/>
      <c r="E96" s="79"/>
      <c r="F96" s="1"/>
      <c r="G96" s="80"/>
      <c r="H96" s="106"/>
      <c r="I96" s="81"/>
      <c r="J96" s="80"/>
      <c r="K96" s="106"/>
      <c r="L96" s="202"/>
      <c r="M96" s="202"/>
      <c r="N96" s="116"/>
      <c r="O96" s="174"/>
      <c r="P96" s="175"/>
      <c r="Q96" s="85"/>
      <c r="R96" s="86"/>
      <c r="S96" s="86"/>
      <c r="T96" s="87"/>
      <c r="V96" s="26">
        <v>89</v>
      </c>
      <c r="W96" s="82"/>
      <c r="X96" s="83"/>
      <c r="Y96" s="89"/>
      <c r="Z96" s="82"/>
      <c r="AA96" s="83"/>
      <c r="AB96" s="7"/>
      <c r="AC96" s="89"/>
      <c r="AD96" s="82"/>
      <c r="AE96" s="83"/>
      <c r="AF96" s="89"/>
    </row>
    <row r="97" spans="1:32" ht="27" hidden="1" customHeight="1" x14ac:dyDescent="0.3">
      <c r="A97" s="50">
        <v>90</v>
      </c>
      <c r="B97" s="77"/>
      <c r="C97" s="61"/>
      <c r="D97" s="78"/>
      <c r="E97" s="79"/>
      <c r="F97" s="1"/>
      <c r="G97" s="80"/>
      <c r="H97" s="106"/>
      <c r="I97" s="81"/>
      <c r="J97" s="80"/>
      <c r="K97" s="106"/>
      <c r="L97" s="202"/>
      <c r="M97" s="202"/>
      <c r="N97" s="116"/>
      <c r="O97" s="174"/>
      <c r="P97" s="175"/>
      <c r="Q97" s="85"/>
      <c r="R97" s="86"/>
      <c r="S97" s="86"/>
      <c r="T97" s="87"/>
      <c r="V97" s="26">
        <v>90</v>
      </c>
      <c r="W97" s="82"/>
      <c r="X97" s="83"/>
      <c r="Y97" s="89"/>
      <c r="Z97" s="82"/>
      <c r="AA97" s="83"/>
      <c r="AB97" s="7"/>
      <c r="AC97" s="89"/>
      <c r="AD97" s="82"/>
      <c r="AE97" s="83"/>
      <c r="AF97" s="89"/>
    </row>
    <row r="98" spans="1:32" ht="27" hidden="1" customHeight="1" x14ac:dyDescent="0.3">
      <c r="A98" s="50">
        <v>91</v>
      </c>
      <c r="B98" s="77"/>
      <c r="C98" s="61"/>
      <c r="D98" s="78"/>
      <c r="E98" s="79"/>
      <c r="F98" s="1"/>
      <c r="G98" s="80"/>
      <c r="H98" s="106"/>
      <c r="I98" s="81"/>
      <c r="J98" s="80"/>
      <c r="K98" s="106"/>
      <c r="L98" s="202"/>
      <c r="M98" s="202"/>
      <c r="N98" s="116"/>
      <c r="O98" s="174"/>
      <c r="P98" s="175"/>
      <c r="Q98" s="85"/>
      <c r="R98" s="86"/>
      <c r="S98" s="86"/>
      <c r="T98" s="87"/>
      <c r="V98" s="26">
        <v>91</v>
      </c>
      <c r="W98" s="82"/>
      <c r="X98" s="83"/>
      <c r="Y98" s="89"/>
      <c r="Z98" s="82"/>
      <c r="AA98" s="83"/>
      <c r="AB98" s="7"/>
      <c r="AC98" s="89"/>
      <c r="AD98" s="82"/>
      <c r="AE98" s="83"/>
      <c r="AF98" s="89"/>
    </row>
    <row r="99" spans="1:32" ht="27" hidden="1" customHeight="1" x14ac:dyDescent="0.3">
      <c r="A99" s="50">
        <v>92</v>
      </c>
      <c r="B99" s="77"/>
      <c r="C99" s="61"/>
      <c r="D99" s="78"/>
      <c r="E99" s="79"/>
      <c r="F99" s="1"/>
      <c r="G99" s="80"/>
      <c r="H99" s="106"/>
      <c r="I99" s="81"/>
      <c r="J99" s="80"/>
      <c r="K99" s="106"/>
      <c r="L99" s="202"/>
      <c r="M99" s="202"/>
      <c r="N99" s="116"/>
      <c r="O99" s="174"/>
      <c r="P99" s="175"/>
      <c r="Q99" s="85"/>
      <c r="R99" s="86"/>
      <c r="S99" s="86"/>
      <c r="T99" s="87"/>
      <c r="V99" s="26">
        <v>92</v>
      </c>
      <c r="W99" s="82"/>
      <c r="X99" s="83"/>
      <c r="Y99" s="89"/>
      <c r="Z99" s="82"/>
      <c r="AA99" s="83"/>
      <c r="AB99" s="7"/>
      <c r="AC99" s="89"/>
      <c r="AD99" s="82"/>
      <c r="AE99" s="83"/>
      <c r="AF99" s="89"/>
    </row>
    <row r="100" spans="1:32" ht="27" hidden="1" customHeight="1" x14ac:dyDescent="0.3">
      <c r="A100" s="84">
        <v>93</v>
      </c>
      <c r="B100" s="77"/>
      <c r="C100" s="61"/>
      <c r="D100" s="78"/>
      <c r="E100" s="79"/>
      <c r="F100" s="1"/>
      <c r="G100" s="80"/>
      <c r="H100" s="106"/>
      <c r="I100" s="81"/>
      <c r="J100" s="80"/>
      <c r="K100" s="106"/>
      <c r="L100" s="202"/>
      <c r="M100" s="202"/>
      <c r="N100" s="116"/>
      <c r="O100" s="174"/>
      <c r="P100" s="175"/>
      <c r="Q100" s="85"/>
      <c r="R100" s="86"/>
      <c r="S100" s="86"/>
      <c r="T100" s="87"/>
      <c r="V100" s="26">
        <v>93</v>
      </c>
      <c r="W100" s="82"/>
      <c r="X100" s="83"/>
      <c r="Y100" s="89"/>
      <c r="Z100" s="82"/>
      <c r="AA100" s="83"/>
      <c r="AB100" s="7"/>
      <c r="AC100" s="89"/>
      <c r="AD100" s="82"/>
      <c r="AE100" s="83"/>
      <c r="AF100" s="89"/>
    </row>
    <row r="101" spans="1:32" ht="27" hidden="1" customHeight="1" x14ac:dyDescent="0.3">
      <c r="A101" s="84">
        <v>94</v>
      </c>
      <c r="B101" s="77"/>
      <c r="C101" s="61"/>
      <c r="D101" s="78"/>
      <c r="E101" s="79"/>
      <c r="F101" s="1"/>
      <c r="G101" s="80"/>
      <c r="H101" s="106"/>
      <c r="I101" s="81"/>
      <c r="J101" s="80"/>
      <c r="K101" s="106"/>
      <c r="L101" s="202"/>
      <c r="M101" s="202"/>
      <c r="N101" s="116"/>
      <c r="O101" s="174"/>
      <c r="P101" s="175"/>
      <c r="Q101" s="85"/>
      <c r="R101" s="86"/>
      <c r="S101" s="86"/>
      <c r="T101" s="87"/>
      <c r="V101" s="26">
        <v>94</v>
      </c>
      <c r="W101" s="82"/>
      <c r="X101" s="83"/>
      <c r="Y101" s="89"/>
      <c r="Z101" s="82"/>
      <c r="AA101" s="83"/>
      <c r="AB101" s="7"/>
      <c r="AC101" s="89"/>
      <c r="AD101" s="82"/>
      <c r="AE101" s="83"/>
      <c r="AF101" s="89"/>
    </row>
    <row r="102" spans="1:32" ht="27" hidden="1" customHeight="1" x14ac:dyDescent="0.3">
      <c r="A102" s="84">
        <v>95</v>
      </c>
      <c r="B102" s="77"/>
      <c r="C102" s="61"/>
      <c r="D102" s="78"/>
      <c r="E102" s="79"/>
      <c r="F102" s="1"/>
      <c r="G102" s="80"/>
      <c r="H102" s="106"/>
      <c r="I102" s="81"/>
      <c r="J102" s="80"/>
      <c r="K102" s="106"/>
      <c r="L102" s="202"/>
      <c r="M102" s="202"/>
      <c r="N102" s="116"/>
      <c r="O102" s="174"/>
      <c r="P102" s="175"/>
      <c r="Q102" s="85"/>
      <c r="R102" s="86"/>
      <c r="S102" s="86"/>
      <c r="T102" s="87"/>
      <c r="V102" s="26">
        <v>95</v>
      </c>
      <c r="W102" s="82"/>
      <c r="X102" s="83"/>
      <c r="Y102" s="89"/>
      <c r="Z102" s="82"/>
      <c r="AA102" s="83"/>
      <c r="AB102" s="7"/>
      <c r="AC102" s="89"/>
      <c r="AD102" s="82"/>
      <c r="AE102" s="83"/>
      <c r="AF102" s="89"/>
    </row>
    <row r="103" spans="1:32" ht="27" hidden="1" customHeight="1" x14ac:dyDescent="0.3">
      <c r="A103" s="84">
        <v>96</v>
      </c>
      <c r="B103" s="77"/>
      <c r="C103" s="61"/>
      <c r="D103" s="78"/>
      <c r="E103" s="79"/>
      <c r="F103" s="1"/>
      <c r="G103" s="80"/>
      <c r="H103" s="106"/>
      <c r="I103" s="81"/>
      <c r="J103" s="80"/>
      <c r="K103" s="106"/>
      <c r="L103" s="202"/>
      <c r="M103" s="202"/>
      <c r="N103" s="116"/>
      <c r="O103" s="174"/>
      <c r="P103" s="175"/>
      <c r="Q103" s="85"/>
      <c r="R103" s="86"/>
      <c r="S103" s="86"/>
      <c r="T103" s="87"/>
      <c r="V103" s="26">
        <v>96</v>
      </c>
      <c r="W103" s="82"/>
      <c r="X103" s="83"/>
      <c r="Y103" s="89"/>
      <c r="Z103" s="82"/>
      <c r="AA103" s="83"/>
      <c r="AB103" s="7"/>
      <c r="AC103" s="89"/>
      <c r="AD103" s="82"/>
      <c r="AE103" s="83"/>
      <c r="AF103" s="89"/>
    </row>
    <row r="104" spans="1:32" ht="27" hidden="1" customHeight="1" x14ac:dyDescent="0.3">
      <c r="A104" s="84">
        <v>97</v>
      </c>
      <c r="B104" s="77"/>
      <c r="C104" s="61"/>
      <c r="D104" s="78"/>
      <c r="E104" s="79"/>
      <c r="F104" s="1"/>
      <c r="G104" s="80"/>
      <c r="H104" s="106"/>
      <c r="I104" s="81"/>
      <c r="J104" s="80"/>
      <c r="K104" s="106"/>
      <c r="L104" s="202"/>
      <c r="M104" s="202"/>
      <c r="N104" s="116"/>
      <c r="O104" s="174"/>
      <c r="P104" s="175"/>
      <c r="Q104" s="85"/>
      <c r="R104" s="86"/>
      <c r="S104" s="86"/>
      <c r="T104" s="87"/>
      <c r="V104" s="26">
        <v>97</v>
      </c>
      <c r="W104" s="82"/>
      <c r="X104" s="83"/>
      <c r="Y104" s="89"/>
      <c r="Z104" s="82"/>
      <c r="AA104" s="83"/>
      <c r="AB104" s="7"/>
      <c r="AC104" s="89"/>
      <c r="AD104" s="82"/>
      <c r="AE104" s="83"/>
      <c r="AF104" s="89"/>
    </row>
    <row r="105" spans="1:32" ht="27" hidden="1" customHeight="1" x14ac:dyDescent="0.3">
      <c r="A105" s="84">
        <v>98</v>
      </c>
      <c r="B105" s="77"/>
      <c r="C105" s="61"/>
      <c r="D105" s="78"/>
      <c r="E105" s="79"/>
      <c r="F105" s="1"/>
      <c r="G105" s="80"/>
      <c r="H105" s="106"/>
      <c r="I105" s="81"/>
      <c r="J105" s="80"/>
      <c r="K105" s="106"/>
      <c r="L105" s="202"/>
      <c r="M105" s="202"/>
      <c r="N105" s="116"/>
      <c r="O105" s="174"/>
      <c r="P105" s="175"/>
      <c r="Q105" s="85"/>
      <c r="R105" s="86"/>
      <c r="S105" s="86"/>
      <c r="T105" s="87"/>
      <c r="V105" s="26">
        <v>98</v>
      </c>
      <c r="W105" s="82"/>
      <c r="X105" s="83"/>
      <c r="Y105" s="89"/>
      <c r="Z105" s="82"/>
      <c r="AA105" s="83"/>
      <c r="AB105" s="7"/>
      <c r="AC105" s="89"/>
      <c r="AD105" s="82"/>
      <c r="AE105" s="83"/>
      <c r="AF105" s="89"/>
    </row>
    <row r="106" spans="1:32" ht="27" hidden="1" customHeight="1" x14ac:dyDescent="0.3">
      <c r="A106" s="84">
        <v>99</v>
      </c>
      <c r="B106" s="77"/>
      <c r="C106" s="61"/>
      <c r="D106" s="78"/>
      <c r="E106" s="79"/>
      <c r="F106" s="1"/>
      <c r="G106" s="80"/>
      <c r="H106" s="106"/>
      <c r="I106" s="81"/>
      <c r="J106" s="80"/>
      <c r="K106" s="106"/>
      <c r="L106" s="202"/>
      <c r="M106" s="202"/>
      <c r="N106" s="116"/>
      <c r="O106" s="174"/>
      <c r="P106" s="175"/>
      <c r="Q106" s="85"/>
      <c r="R106" s="86"/>
      <c r="S106" s="86"/>
      <c r="T106" s="87"/>
      <c r="V106" s="26">
        <v>99</v>
      </c>
      <c r="W106" s="82"/>
      <c r="X106" s="83"/>
      <c r="Y106" s="89"/>
      <c r="Z106" s="82"/>
      <c r="AA106" s="83"/>
      <c r="AB106" s="7"/>
      <c r="AC106" s="89"/>
      <c r="AD106" s="82"/>
      <c r="AE106" s="83"/>
      <c r="AF106" s="89"/>
    </row>
    <row r="107" spans="1:32" ht="27" customHeight="1" thickBot="1" x14ac:dyDescent="0.35">
      <c r="A107" s="51">
        <v>100</v>
      </c>
      <c r="B107" s="31"/>
      <c r="C107" s="62"/>
      <c r="D107" s="32"/>
      <c r="E107" s="60"/>
      <c r="F107" s="33"/>
      <c r="G107" s="185"/>
      <c r="H107" s="185"/>
      <c r="I107" s="185"/>
      <c r="J107" s="178"/>
      <c r="K107" s="179"/>
      <c r="L107" s="203"/>
      <c r="M107" s="203"/>
      <c r="N107" s="117"/>
      <c r="O107" s="174"/>
      <c r="P107" s="175"/>
      <c r="Q107" s="186"/>
      <c r="R107" s="186"/>
      <c r="S107" s="186"/>
      <c r="T107" s="187"/>
      <c r="V107" s="26">
        <v>100</v>
      </c>
      <c r="W107" s="8"/>
      <c r="X107" s="9"/>
      <c r="Y107" s="60"/>
      <c r="Z107" s="8"/>
      <c r="AA107" s="9"/>
      <c r="AB107" s="9"/>
      <c r="AC107" s="60"/>
      <c r="AD107" s="8"/>
      <c r="AE107" s="9"/>
      <c r="AF107" s="25"/>
    </row>
    <row r="108" spans="1:32" ht="27" customHeight="1" x14ac:dyDescent="0.3">
      <c r="B108" s="34" t="s">
        <v>23</v>
      </c>
      <c r="C108" s="207" t="s">
        <v>92</v>
      </c>
      <c r="D108" s="208"/>
      <c r="E108" s="208"/>
      <c r="F108" s="208"/>
      <c r="G108" s="208"/>
      <c r="H108" s="208"/>
      <c r="I108" s="208"/>
      <c r="J108" s="208"/>
      <c r="K108" s="208"/>
      <c r="L108" s="209"/>
      <c r="M108" s="209"/>
      <c r="N108" s="208"/>
      <c r="O108" s="208"/>
      <c r="P108" s="208"/>
      <c r="Q108" s="208"/>
      <c r="R108" s="208"/>
      <c r="S108" s="208"/>
      <c r="T108" s="210"/>
    </row>
    <row r="109" spans="1:32" ht="27" customHeight="1" thickBot="1" x14ac:dyDescent="0.35">
      <c r="B109" s="35" t="s">
        <v>24</v>
      </c>
      <c r="C109" s="211" t="s">
        <v>56</v>
      </c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3"/>
    </row>
    <row r="110" spans="1:32" ht="27" customHeight="1" thickBot="1" x14ac:dyDescent="0.35">
      <c r="B110" s="17"/>
      <c r="C110" s="17"/>
      <c r="E110" s="18"/>
      <c r="F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1:32" ht="27" customHeight="1" thickBot="1" x14ac:dyDescent="0.35">
      <c r="B111" s="176" t="s">
        <v>26</v>
      </c>
      <c r="C111" s="177"/>
      <c r="D111" s="54" t="s">
        <v>27</v>
      </c>
      <c r="E111" s="54" t="s">
        <v>28</v>
      </c>
      <c r="F111" s="55" t="s">
        <v>29</v>
      </c>
      <c r="I111" s="172" t="s">
        <v>105</v>
      </c>
      <c r="J111" s="188"/>
      <c r="K111" s="173"/>
      <c r="L111" s="108"/>
      <c r="M111" s="172" t="s">
        <v>81</v>
      </c>
      <c r="N111" s="173"/>
      <c r="O111" s="108"/>
      <c r="P111" s="172" t="s">
        <v>30</v>
      </c>
      <c r="Q111" s="173"/>
      <c r="R111" s="108"/>
      <c r="S111" s="172" t="s">
        <v>96</v>
      </c>
      <c r="T111" s="173"/>
    </row>
    <row r="112" spans="1:32" ht="27" customHeight="1" x14ac:dyDescent="0.4">
      <c r="B112" s="167">
        <v>50</v>
      </c>
      <c r="C112" s="168"/>
      <c r="D112" s="123" t="s">
        <v>31</v>
      </c>
      <c r="E112" s="57">
        <f>COUNTIF(D8:D107, "*")</f>
        <v>0</v>
      </c>
      <c r="F112" s="58" t="s">
        <v>32</v>
      </c>
      <c r="G112" s="124"/>
      <c r="I112" s="169" t="s">
        <v>33</v>
      </c>
      <c r="J112" s="170"/>
      <c r="K112" s="103" t="s">
        <v>34</v>
      </c>
      <c r="L112" s="109"/>
      <c r="M112" s="104" t="s">
        <v>82</v>
      </c>
      <c r="N112" s="105" t="s">
        <v>94</v>
      </c>
      <c r="O112" s="113"/>
      <c r="P112" s="104" t="s">
        <v>35</v>
      </c>
      <c r="Q112" s="105" t="s">
        <v>95</v>
      </c>
      <c r="R112" s="113"/>
      <c r="S112" s="104" t="s">
        <v>98</v>
      </c>
      <c r="T112" s="105" t="s">
        <v>97</v>
      </c>
    </row>
    <row r="113" spans="2:20" ht="27" customHeight="1" x14ac:dyDescent="0.4">
      <c r="B113" s="93"/>
      <c r="C113" s="94"/>
      <c r="D113" s="125" t="s">
        <v>36</v>
      </c>
      <c r="E113" s="27">
        <f>COUNTIF(J8:K107, "Purchase")</f>
        <v>0</v>
      </c>
      <c r="F113" s="73" t="e">
        <f>E113/E112</f>
        <v>#DIV/0!</v>
      </c>
      <c r="G113" s="126" t="s">
        <v>37</v>
      </c>
      <c r="H113" s="41"/>
      <c r="I113" s="119" t="s">
        <v>38</v>
      </c>
      <c r="J113" s="69">
        <f>COUNTIF(F8:F107, "CCR")</f>
        <v>0</v>
      </c>
      <c r="K113" s="97" t="e">
        <f>J113/SUM(J113:J120)</f>
        <v>#DIV/0!</v>
      </c>
      <c r="L113" s="107"/>
      <c r="M113" s="101">
        <f>COUNTIF(Y8:Y107, "CCR")</f>
        <v>0</v>
      </c>
      <c r="N113" s="97" t="e">
        <f t="shared" ref="N113:N120" si="0">M113/SUM($M$113:$M$120)</f>
        <v>#DIV/0!</v>
      </c>
      <c r="O113" s="107"/>
      <c r="P113" s="101">
        <f>COUNTIF(AC8:AC107, "CCR")</f>
        <v>0</v>
      </c>
      <c r="Q113" s="97" t="e">
        <f>P113/SUM($P$113:$P$120)</f>
        <v>#DIV/0!</v>
      </c>
      <c r="R113" s="107"/>
      <c r="S113" s="101">
        <f>COUNTIF(AF8:AF107, "CCR")</f>
        <v>0</v>
      </c>
      <c r="T113" s="97" t="e">
        <f t="shared" ref="T113:T120" si="1">S113/SUM($S$113:$S$120)</f>
        <v>#DIV/0!</v>
      </c>
    </row>
    <row r="114" spans="2:20" ht="27" customHeight="1" x14ac:dyDescent="0.4">
      <c r="B114" s="93"/>
      <c r="C114" s="94"/>
      <c r="D114" s="125" t="s">
        <v>39</v>
      </c>
      <c r="E114" s="27">
        <f>COUNTIF(J8:K107, "Refinance")</f>
        <v>0</v>
      </c>
      <c r="F114" s="73" t="e">
        <f>E114/E112</f>
        <v>#DIV/0!</v>
      </c>
      <c r="G114" s="126" t="s">
        <v>37</v>
      </c>
      <c r="H114" s="41"/>
      <c r="I114" s="119" t="s">
        <v>40</v>
      </c>
      <c r="J114" s="69">
        <f>COUNTIF(F8:F107, "PCR")</f>
        <v>0</v>
      </c>
      <c r="K114" s="97" t="e">
        <f>J114/SUM(J113:J120)</f>
        <v>#DIV/0!</v>
      </c>
      <c r="L114" s="107"/>
      <c r="M114" s="101">
        <f>COUNTIF(Y8:Y107, "PCR")</f>
        <v>0</v>
      </c>
      <c r="N114" s="97" t="e">
        <f t="shared" si="0"/>
        <v>#DIV/0!</v>
      </c>
      <c r="O114" s="107"/>
      <c r="P114" s="101">
        <f>COUNTIF(AC8:AC107, "PCR")</f>
        <v>0</v>
      </c>
      <c r="Q114" s="97" t="e">
        <f t="shared" ref="Q114:Q120" si="2">P114/SUM($P$113:$P$120)</f>
        <v>#DIV/0!</v>
      </c>
      <c r="R114" s="107"/>
      <c r="S114" s="101">
        <f>COUNTIF(AF8:AF107, "PCR")</f>
        <v>0</v>
      </c>
      <c r="T114" s="97" t="e">
        <f t="shared" si="1"/>
        <v>#DIV/0!</v>
      </c>
    </row>
    <row r="115" spans="2:20" ht="27" customHeight="1" x14ac:dyDescent="0.4">
      <c r="B115" s="167" t="s">
        <v>83</v>
      </c>
      <c r="C115" s="168"/>
      <c r="D115" s="123" t="s">
        <v>41</v>
      </c>
      <c r="E115" s="57">
        <f>COUNTIF(E8:E107, "&gt;0")</f>
        <v>0</v>
      </c>
      <c r="F115" s="74" t="e">
        <f>E115/E112</f>
        <v>#DIV/0!</v>
      </c>
      <c r="G115" s="126" t="s">
        <v>42</v>
      </c>
      <c r="H115" s="41"/>
      <c r="I115" s="119" t="s">
        <v>43</v>
      </c>
      <c r="J115" s="69">
        <f>COUNTIF(F8:F107, "PC")</f>
        <v>0</v>
      </c>
      <c r="K115" s="97" t="e">
        <f>J115/SUM(J113:J120)</f>
        <v>#DIV/0!</v>
      </c>
      <c r="L115" s="107"/>
      <c r="M115" s="101">
        <f>COUNTIF(Y8:Y107, "PC")</f>
        <v>0</v>
      </c>
      <c r="N115" s="97" t="e">
        <f t="shared" si="0"/>
        <v>#DIV/0!</v>
      </c>
      <c r="O115" s="107"/>
      <c r="P115" s="101">
        <f>COUNTIF(AC8:AC107, "PC")</f>
        <v>0</v>
      </c>
      <c r="Q115" s="97" t="e">
        <f t="shared" si="2"/>
        <v>#DIV/0!</v>
      </c>
      <c r="R115" s="107"/>
      <c r="S115" s="101">
        <f>COUNTIF(AF8:AF107, "PC")</f>
        <v>0</v>
      </c>
      <c r="T115" s="97" t="e">
        <f t="shared" si="1"/>
        <v>#DIV/0!</v>
      </c>
    </row>
    <row r="116" spans="2:20" ht="27" customHeight="1" x14ac:dyDescent="0.4">
      <c r="B116" s="93"/>
      <c r="C116" s="94"/>
      <c r="D116" s="125" t="s">
        <v>44</v>
      </c>
      <c r="E116" s="27" cm="1">
        <f t="array" ref="E116">SUMPRODUCT((E8:E107&gt;0)*(J8:K107 = "Purchase"))</f>
        <v>0</v>
      </c>
      <c r="F116" s="75" t="e">
        <f>E116/E113</f>
        <v>#DIV/0!</v>
      </c>
      <c r="G116" s="126" t="s">
        <v>42</v>
      </c>
      <c r="H116" s="41"/>
      <c r="I116" s="119" t="s">
        <v>45</v>
      </c>
      <c r="J116" s="69">
        <f>COUNTIF(F8:F107, "PF")</f>
        <v>0</v>
      </c>
      <c r="K116" s="97" t="e">
        <f>J116/SUM(J113:J120)</f>
        <v>#DIV/0!</v>
      </c>
      <c r="L116" s="107"/>
      <c r="M116" s="101">
        <f>COUNTIF(Y8:Y107, "PF")</f>
        <v>0</v>
      </c>
      <c r="N116" s="97" t="e">
        <f t="shared" si="0"/>
        <v>#DIV/0!</v>
      </c>
      <c r="O116" s="107"/>
      <c r="P116" s="101">
        <f>COUNTIF(AC8:AC107, "PF")</f>
        <v>0</v>
      </c>
      <c r="Q116" s="97" t="e">
        <f>P116/SUM($P$113:$P$120)</f>
        <v>#DIV/0!</v>
      </c>
      <c r="R116" s="107"/>
      <c r="S116" s="101">
        <f>COUNTIF(AF8:AF107, "PF")</f>
        <v>0</v>
      </c>
      <c r="T116" s="97" t="e">
        <f t="shared" si="1"/>
        <v>#DIV/0!</v>
      </c>
    </row>
    <row r="117" spans="2:20" ht="27" customHeight="1" x14ac:dyDescent="0.4">
      <c r="B117" s="93"/>
      <c r="C117" s="94"/>
      <c r="D117" s="125" t="s">
        <v>46</v>
      </c>
      <c r="E117" s="27" cm="1">
        <f t="array" ref="E117">SUMPRODUCT((E8:E107&gt;0)*(J8:K107 = "Refinance"))</f>
        <v>0</v>
      </c>
      <c r="F117" s="75" t="e">
        <f>E117/E114</f>
        <v>#DIV/0!</v>
      </c>
      <c r="G117" s="126" t="s">
        <v>42</v>
      </c>
      <c r="H117" s="41"/>
      <c r="I117" s="119" t="s">
        <v>47</v>
      </c>
      <c r="J117" s="69">
        <f>COUNTIF(F8:F107, "RLTR")</f>
        <v>0</v>
      </c>
      <c r="K117" s="97" t="e">
        <f>J117/SUM(J113:J120)</f>
        <v>#DIV/0!</v>
      </c>
      <c r="L117" s="107"/>
      <c r="M117" s="101">
        <f>COUNTIF(Y8:Y107, "RLTR")</f>
        <v>0</v>
      </c>
      <c r="N117" s="97" t="e">
        <f t="shared" si="0"/>
        <v>#DIV/0!</v>
      </c>
      <c r="O117" s="107"/>
      <c r="P117" s="101">
        <f>COUNTIF(AC8:AC107, "RLTR")</f>
        <v>0</v>
      </c>
      <c r="Q117" s="97" t="e">
        <f t="shared" si="2"/>
        <v>#DIV/0!</v>
      </c>
      <c r="R117" s="107"/>
      <c r="S117" s="101">
        <f>COUNTIF(AF8:AF107, "RLTR")</f>
        <v>0</v>
      </c>
      <c r="T117" s="97" t="e">
        <f t="shared" si="1"/>
        <v>#DIV/0!</v>
      </c>
    </row>
    <row r="118" spans="2:20" ht="27" customHeight="1" x14ac:dyDescent="0.4">
      <c r="B118" s="167" t="s">
        <v>84</v>
      </c>
      <c r="C118" s="168"/>
      <c r="D118" s="123" t="s">
        <v>80</v>
      </c>
      <c r="E118" s="57">
        <f>COUNTIF(X8:X107, "*")</f>
        <v>0</v>
      </c>
      <c r="F118" s="74" t="e">
        <f>E118/E116</f>
        <v>#DIV/0!</v>
      </c>
      <c r="G118" s="126" t="s">
        <v>104</v>
      </c>
      <c r="H118" s="41"/>
      <c r="I118" s="119" t="s">
        <v>48</v>
      </c>
      <c r="J118" s="69">
        <f>COUNTIF(F8:F107, "AD")</f>
        <v>0</v>
      </c>
      <c r="K118" s="97" t="e">
        <f>J118/SUM(J113:J120)</f>
        <v>#DIV/0!</v>
      </c>
      <c r="L118" s="107"/>
      <c r="M118" s="101">
        <f>COUNTIF(Y8:Y107, "AD")</f>
        <v>0</v>
      </c>
      <c r="N118" s="97" t="e">
        <f t="shared" si="0"/>
        <v>#DIV/0!</v>
      </c>
      <c r="O118" s="107"/>
      <c r="P118" s="101">
        <f>COUNTIF(AC8:AC107, "AD")</f>
        <v>0</v>
      </c>
      <c r="Q118" s="97" t="e">
        <f>P118/SUM($P$113:$P$120)</f>
        <v>#DIV/0!</v>
      </c>
      <c r="R118" s="107"/>
      <c r="S118" s="101">
        <f>COUNTIF(AF8:AF107, "AD")</f>
        <v>0</v>
      </c>
      <c r="T118" s="97" t="e">
        <f t="shared" si="1"/>
        <v>#DIV/0!</v>
      </c>
    </row>
    <row r="119" spans="2:20" ht="27" customHeight="1" x14ac:dyDescent="0.4">
      <c r="B119" s="167" t="s">
        <v>85</v>
      </c>
      <c r="C119" s="168"/>
      <c r="D119" s="123" t="s">
        <v>8</v>
      </c>
      <c r="E119" s="57">
        <f>COUNTIF(AA8:AA107, "*")</f>
        <v>0</v>
      </c>
      <c r="F119" s="74" t="e">
        <f>E119/E112</f>
        <v>#DIV/0!</v>
      </c>
      <c r="G119" s="126" t="s">
        <v>51</v>
      </c>
      <c r="H119" s="41"/>
      <c r="I119" s="119" t="s">
        <v>49</v>
      </c>
      <c r="J119" s="69">
        <f>COUNTIF(F8:F107, "BUS")</f>
        <v>0</v>
      </c>
      <c r="K119" s="97" t="e">
        <f>J119/SUM(J113:J120)</f>
        <v>#DIV/0!</v>
      </c>
      <c r="L119" s="107"/>
      <c r="M119" s="101">
        <f>COUNTIF(Y8:Y107, "BUS")</f>
        <v>0</v>
      </c>
      <c r="N119" s="97" t="e">
        <f t="shared" si="0"/>
        <v>#DIV/0!</v>
      </c>
      <c r="O119" s="107"/>
      <c r="P119" s="101">
        <f>COUNTIF(AC8:AC107, "BUS")</f>
        <v>0</v>
      </c>
      <c r="Q119" s="97" t="e">
        <f t="shared" si="2"/>
        <v>#DIV/0!</v>
      </c>
      <c r="R119" s="107"/>
      <c r="S119" s="101">
        <f>COUNTIF(AF8:AF107, "BUS")</f>
        <v>0</v>
      </c>
      <c r="T119" s="97" t="e">
        <f t="shared" si="1"/>
        <v>#DIV/0!</v>
      </c>
    </row>
    <row r="120" spans="2:20" ht="27" customHeight="1" thickBot="1" x14ac:dyDescent="0.45">
      <c r="B120" s="143" t="s">
        <v>93</v>
      </c>
      <c r="C120" s="144"/>
      <c r="D120" s="125" t="s">
        <v>52</v>
      </c>
      <c r="E120" s="27">
        <f>COUNTIF(AB8:AB107, "Purchase")</f>
        <v>0</v>
      </c>
      <c r="F120" s="75" t="e">
        <f>E120/E119</f>
        <v>#DIV/0!</v>
      </c>
      <c r="G120" s="126" t="s">
        <v>86</v>
      </c>
      <c r="H120" s="41"/>
      <c r="I120" s="120" t="s">
        <v>50</v>
      </c>
      <c r="J120" s="98">
        <f>COUNTIF(F8:F107, "BLDR")</f>
        <v>0</v>
      </c>
      <c r="K120" s="99" t="e">
        <f>J120/SUM(J113:J120)</f>
        <v>#DIV/0!</v>
      </c>
      <c r="L120" s="107"/>
      <c r="M120" s="100">
        <f>COUNTIF(Y8:Y107, "BLDR")</f>
        <v>0</v>
      </c>
      <c r="N120" s="99" t="e">
        <f t="shared" si="0"/>
        <v>#DIV/0!</v>
      </c>
      <c r="O120" s="107"/>
      <c r="P120" s="100">
        <f>COUNTIF(AC8:AC107, "BLDR")</f>
        <v>0</v>
      </c>
      <c r="Q120" s="99" t="e">
        <f t="shared" si="2"/>
        <v>#DIV/0!</v>
      </c>
      <c r="R120" s="107"/>
      <c r="S120" s="100">
        <f>COUNTIF(AF8:AF107, "BLDR")</f>
        <v>0</v>
      </c>
      <c r="T120" s="99" t="e">
        <f t="shared" si="1"/>
        <v>#DIV/0!</v>
      </c>
    </row>
    <row r="121" spans="2:20" ht="27" customHeight="1" x14ac:dyDescent="0.4">
      <c r="B121" s="143" t="s">
        <v>106</v>
      </c>
      <c r="C121" s="144"/>
      <c r="D121" s="125" t="s">
        <v>53</v>
      </c>
      <c r="E121" s="27">
        <f>COUNTIF(AB8:AB107, "Refinance")</f>
        <v>0</v>
      </c>
      <c r="F121" s="75" t="e">
        <f>E121/E119</f>
        <v>#DIV/0!</v>
      </c>
      <c r="G121" s="126" t="s">
        <v>86</v>
      </c>
      <c r="H121" s="4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</row>
    <row r="122" spans="2:20" ht="27" customHeight="1" thickBot="1" x14ac:dyDescent="0.35">
      <c r="B122" s="164" t="s">
        <v>54</v>
      </c>
      <c r="C122" s="165"/>
      <c r="D122" s="165"/>
      <c r="E122" s="165"/>
      <c r="F122" s="166"/>
    </row>
    <row r="123" spans="2:20" ht="27" customHeight="1" x14ac:dyDescent="0.3"/>
    <row r="124" spans="2:20" ht="27" customHeight="1" x14ac:dyDescent="0.3"/>
    <row r="125" spans="2:20" ht="27" customHeight="1" x14ac:dyDescent="0.3"/>
    <row r="126" spans="2:20" ht="27" customHeight="1" x14ac:dyDescent="0.3"/>
    <row r="127" spans="2:20" ht="27" customHeight="1" x14ac:dyDescent="0.3"/>
    <row r="128" spans="2:20" ht="27" customHeight="1" x14ac:dyDescent="0.3"/>
    <row r="129" ht="27" customHeight="1" x14ac:dyDescent="0.3"/>
    <row r="130" ht="27" customHeight="1" x14ac:dyDescent="0.3"/>
    <row r="131" ht="27" customHeight="1" x14ac:dyDescent="0.3"/>
    <row r="132" ht="27" customHeight="1" x14ac:dyDescent="0.3"/>
    <row r="133" ht="27" customHeight="1" x14ac:dyDescent="0.3"/>
    <row r="134" ht="27" customHeight="1" x14ac:dyDescent="0.3"/>
    <row r="135" ht="27" customHeight="1" x14ac:dyDescent="0.3"/>
    <row r="136" ht="27" customHeight="1" x14ac:dyDescent="0.3"/>
    <row r="137" ht="27" customHeight="1" x14ac:dyDescent="0.3"/>
  </sheetData>
  <sheetProtection sheet="1" formatCells="0" formatColumns="0" formatRows="0" selectLockedCells="1" sort="0" autoFilter="0"/>
  <dataConsolidate/>
  <mergeCells count="384">
    <mergeCell ref="L102:M102"/>
    <mergeCell ref="L103:M103"/>
    <mergeCell ref="L104:M104"/>
    <mergeCell ref="L105:M105"/>
    <mergeCell ref="L106:M106"/>
    <mergeCell ref="L107:M107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80:P80"/>
    <mergeCell ref="O81:P81"/>
    <mergeCell ref="O82:P82"/>
    <mergeCell ref="O83:P83"/>
    <mergeCell ref="O84:P84"/>
    <mergeCell ref="O85:P85"/>
    <mergeCell ref="O86:P86"/>
    <mergeCell ref="O87:P87"/>
    <mergeCell ref="O88:P88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Q57:T57"/>
    <mergeCell ref="G57:I57"/>
    <mergeCell ref="J57:K57"/>
    <mergeCell ref="I121:T121"/>
    <mergeCell ref="B112:C112"/>
    <mergeCell ref="B115:C115"/>
    <mergeCell ref="B118:C118"/>
    <mergeCell ref="B119:C119"/>
    <mergeCell ref="B120:C120"/>
    <mergeCell ref="B121:C121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B122:F122"/>
    <mergeCell ref="G107:I107"/>
    <mergeCell ref="J107:K107"/>
    <mergeCell ref="Q107:T107"/>
    <mergeCell ref="B111:C111"/>
    <mergeCell ref="M111:N111"/>
    <mergeCell ref="P111:Q111"/>
    <mergeCell ref="S111:T111"/>
    <mergeCell ref="C108:T108"/>
    <mergeCell ref="C109:T109"/>
    <mergeCell ref="I111:K111"/>
    <mergeCell ref="I112:J112"/>
    <mergeCell ref="O107:P107"/>
    <mergeCell ref="G55:I55"/>
    <mergeCell ref="J55:K55"/>
    <mergeCell ref="Q55:T55"/>
    <mergeCell ref="G56:I56"/>
    <mergeCell ref="J56:K56"/>
    <mergeCell ref="Q56:T56"/>
    <mergeCell ref="G53:I53"/>
    <mergeCell ref="J53:K53"/>
    <mergeCell ref="Q53:T53"/>
    <mergeCell ref="G54:I54"/>
    <mergeCell ref="J54:K54"/>
    <mergeCell ref="Q54:T54"/>
    <mergeCell ref="O53:P53"/>
    <mergeCell ref="O54:P54"/>
    <mergeCell ref="O55:P55"/>
    <mergeCell ref="O56:P56"/>
    <mergeCell ref="L53:M53"/>
    <mergeCell ref="L54:M54"/>
    <mergeCell ref="L55:M55"/>
    <mergeCell ref="L56:M56"/>
    <mergeCell ref="G51:I51"/>
    <mergeCell ref="J51:K51"/>
    <mergeCell ref="Q51:T51"/>
    <mergeCell ref="G52:I52"/>
    <mergeCell ref="J52:K52"/>
    <mergeCell ref="Q52:T52"/>
    <mergeCell ref="G49:I49"/>
    <mergeCell ref="J49:K49"/>
    <mergeCell ref="Q49:T49"/>
    <mergeCell ref="G50:I50"/>
    <mergeCell ref="J50:K50"/>
    <mergeCell ref="Q50:T50"/>
    <mergeCell ref="O49:P49"/>
    <mergeCell ref="O50:P50"/>
    <mergeCell ref="O51:P51"/>
    <mergeCell ref="O52:P52"/>
    <mergeCell ref="L49:M49"/>
    <mergeCell ref="L50:M50"/>
    <mergeCell ref="L51:M51"/>
    <mergeCell ref="L52:M52"/>
    <mergeCell ref="G47:I47"/>
    <mergeCell ref="J47:K47"/>
    <mergeCell ref="Q47:T47"/>
    <mergeCell ref="G48:I48"/>
    <mergeCell ref="J48:K48"/>
    <mergeCell ref="Q48:T48"/>
    <mergeCell ref="G45:I45"/>
    <mergeCell ref="J45:K45"/>
    <mergeCell ref="Q45:T45"/>
    <mergeCell ref="G46:I46"/>
    <mergeCell ref="J46:K46"/>
    <mergeCell ref="Q46:T46"/>
    <mergeCell ref="O45:P45"/>
    <mergeCell ref="O46:P46"/>
    <mergeCell ref="O47:P47"/>
    <mergeCell ref="O48:P48"/>
    <mergeCell ref="L45:M45"/>
    <mergeCell ref="L46:M46"/>
    <mergeCell ref="L47:M47"/>
    <mergeCell ref="L48:M48"/>
    <mergeCell ref="G43:I43"/>
    <mergeCell ref="J43:K43"/>
    <mergeCell ref="Q43:T43"/>
    <mergeCell ref="G44:I44"/>
    <mergeCell ref="J44:K44"/>
    <mergeCell ref="Q44:T44"/>
    <mergeCell ref="G41:I41"/>
    <mergeCell ref="J41:K41"/>
    <mergeCell ref="Q41:T41"/>
    <mergeCell ref="G42:I42"/>
    <mergeCell ref="J42:K42"/>
    <mergeCell ref="Q42:T42"/>
    <mergeCell ref="O41:P41"/>
    <mergeCell ref="O42:P42"/>
    <mergeCell ref="O43:P43"/>
    <mergeCell ref="O44:P44"/>
    <mergeCell ref="L41:M41"/>
    <mergeCell ref="L42:M42"/>
    <mergeCell ref="L43:M43"/>
    <mergeCell ref="L44:M44"/>
    <mergeCell ref="G39:I39"/>
    <mergeCell ref="J39:K39"/>
    <mergeCell ref="Q39:T39"/>
    <mergeCell ref="G40:I40"/>
    <mergeCell ref="J40:K40"/>
    <mergeCell ref="Q40:T40"/>
    <mergeCell ref="G37:I37"/>
    <mergeCell ref="J37:K37"/>
    <mergeCell ref="Q37:T37"/>
    <mergeCell ref="G38:I38"/>
    <mergeCell ref="J38:K38"/>
    <mergeCell ref="Q38:T38"/>
    <mergeCell ref="O37:P37"/>
    <mergeCell ref="O38:P38"/>
    <mergeCell ref="O39:P39"/>
    <mergeCell ref="O40:P40"/>
    <mergeCell ref="L37:M37"/>
    <mergeCell ref="L38:M38"/>
    <mergeCell ref="L39:M39"/>
    <mergeCell ref="L40:M40"/>
    <mergeCell ref="G35:I35"/>
    <mergeCell ref="J35:K35"/>
    <mergeCell ref="Q35:T35"/>
    <mergeCell ref="G36:I36"/>
    <mergeCell ref="J36:K36"/>
    <mergeCell ref="Q36:T36"/>
    <mergeCell ref="G33:I33"/>
    <mergeCell ref="J33:K33"/>
    <mergeCell ref="Q33:T33"/>
    <mergeCell ref="G34:I34"/>
    <mergeCell ref="J34:K34"/>
    <mergeCell ref="Q34:T34"/>
    <mergeCell ref="O33:P33"/>
    <mergeCell ref="O34:P34"/>
    <mergeCell ref="O35:P35"/>
    <mergeCell ref="O36:P36"/>
    <mergeCell ref="L33:M33"/>
    <mergeCell ref="L34:M34"/>
    <mergeCell ref="L35:M35"/>
    <mergeCell ref="L36:M36"/>
    <mergeCell ref="G31:I31"/>
    <mergeCell ref="J31:K31"/>
    <mergeCell ref="Q31:T31"/>
    <mergeCell ref="G32:I32"/>
    <mergeCell ref="J32:K32"/>
    <mergeCell ref="Q32:T32"/>
    <mergeCell ref="G29:I29"/>
    <mergeCell ref="J29:K29"/>
    <mergeCell ref="Q29:T29"/>
    <mergeCell ref="G30:I30"/>
    <mergeCell ref="J30:K30"/>
    <mergeCell ref="Q30:T30"/>
    <mergeCell ref="O29:P29"/>
    <mergeCell ref="O30:P30"/>
    <mergeCell ref="O31:P31"/>
    <mergeCell ref="O32:P32"/>
    <mergeCell ref="L30:M30"/>
    <mergeCell ref="L31:M31"/>
    <mergeCell ref="L32:M32"/>
    <mergeCell ref="L29:M29"/>
    <mergeCell ref="G27:I27"/>
    <mergeCell ref="J27:K27"/>
    <mergeCell ref="Q27:T27"/>
    <mergeCell ref="G28:I28"/>
    <mergeCell ref="J28:K28"/>
    <mergeCell ref="Q28:T28"/>
    <mergeCell ref="G25:I25"/>
    <mergeCell ref="J25:K25"/>
    <mergeCell ref="Q25:T25"/>
    <mergeCell ref="G26:I26"/>
    <mergeCell ref="J26:K26"/>
    <mergeCell ref="Q26:T26"/>
    <mergeCell ref="O25:P25"/>
    <mergeCell ref="O26:P26"/>
    <mergeCell ref="O27:P27"/>
    <mergeCell ref="O28:P28"/>
    <mergeCell ref="L25:M25"/>
    <mergeCell ref="L26:M26"/>
    <mergeCell ref="L27:M27"/>
    <mergeCell ref="L28:M28"/>
    <mergeCell ref="G23:I23"/>
    <mergeCell ref="J23:K23"/>
    <mergeCell ref="Q23:T23"/>
    <mergeCell ref="G24:I24"/>
    <mergeCell ref="J24:K24"/>
    <mergeCell ref="Q24:T24"/>
    <mergeCell ref="G21:I21"/>
    <mergeCell ref="J21:K21"/>
    <mergeCell ref="Q21:T21"/>
    <mergeCell ref="G22:I22"/>
    <mergeCell ref="J22:K22"/>
    <mergeCell ref="Q22:T22"/>
    <mergeCell ref="O21:P21"/>
    <mergeCell ref="O22:P22"/>
    <mergeCell ref="O23:P23"/>
    <mergeCell ref="O24:P24"/>
    <mergeCell ref="L21:M21"/>
    <mergeCell ref="L22:M22"/>
    <mergeCell ref="L23:M23"/>
    <mergeCell ref="L24:M24"/>
    <mergeCell ref="G19:I19"/>
    <mergeCell ref="J19:K19"/>
    <mergeCell ref="Q19:T19"/>
    <mergeCell ref="G20:I20"/>
    <mergeCell ref="J20:K20"/>
    <mergeCell ref="Q20:T20"/>
    <mergeCell ref="G17:I17"/>
    <mergeCell ref="J17:K17"/>
    <mergeCell ref="Q17:T17"/>
    <mergeCell ref="G18:I18"/>
    <mergeCell ref="J18:K18"/>
    <mergeCell ref="Q18:T18"/>
    <mergeCell ref="O17:P17"/>
    <mergeCell ref="O18:P18"/>
    <mergeCell ref="O19:P19"/>
    <mergeCell ref="O20:P20"/>
    <mergeCell ref="G15:I15"/>
    <mergeCell ref="J15:K15"/>
    <mergeCell ref="Q15:T15"/>
    <mergeCell ref="G16:I16"/>
    <mergeCell ref="J16:K16"/>
    <mergeCell ref="Q16:T16"/>
    <mergeCell ref="G13:I13"/>
    <mergeCell ref="J13:K13"/>
    <mergeCell ref="Q13:T13"/>
    <mergeCell ref="G14:I14"/>
    <mergeCell ref="J14:K14"/>
    <mergeCell ref="Q14:T14"/>
    <mergeCell ref="O13:P13"/>
    <mergeCell ref="O14:P14"/>
    <mergeCell ref="O15:P15"/>
    <mergeCell ref="O16:P16"/>
    <mergeCell ref="G8:I8"/>
    <mergeCell ref="J8:K8"/>
    <mergeCell ref="G11:I11"/>
    <mergeCell ref="J11:K11"/>
    <mergeCell ref="Q11:T11"/>
    <mergeCell ref="G12:I12"/>
    <mergeCell ref="J12:K12"/>
    <mergeCell ref="Q12:T12"/>
    <mergeCell ref="G9:I9"/>
    <mergeCell ref="J9:K9"/>
    <mergeCell ref="Q9:T9"/>
    <mergeCell ref="G10:I10"/>
    <mergeCell ref="J10:K10"/>
    <mergeCell ref="Q10:T10"/>
    <mergeCell ref="Q8:T8"/>
    <mergeCell ref="L8:M8"/>
    <mergeCell ref="O8:P8"/>
    <mergeCell ref="O9:P9"/>
    <mergeCell ref="O10:P10"/>
    <mergeCell ref="O11:P11"/>
    <mergeCell ref="O12:P12"/>
    <mergeCell ref="L9:M9"/>
    <mergeCell ref="L10:M10"/>
    <mergeCell ref="L11:M11"/>
    <mergeCell ref="A1:T1"/>
    <mergeCell ref="A4:B4"/>
    <mergeCell ref="C6:D6"/>
    <mergeCell ref="W6:Y6"/>
    <mergeCell ref="Z6:AC6"/>
    <mergeCell ref="C4:F4"/>
    <mergeCell ref="I4:K4"/>
    <mergeCell ref="AD6:AF6"/>
    <mergeCell ref="G7:I7"/>
    <mergeCell ref="J7:K7"/>
    <mergeCell ref="W3:AF5"/>
    <mergeCell ref="Q7:T7"/>
    <mergeCell ref="Q3:T5"/>
    <mergeCell ref="L7:M7"/>
    <mergeCell ref="O7:P7"/>
  </mergeCells>
  <conditionalFormatting sqref="N8:O9 N10:N106 O10:O107">
    <cfRule type="expression" dxfId="15" priority="13">
      <formula>$C8="Follow-Up"</formula>
    </cfRule>
    <cfRule type="expression" dxfId="14" priority="14">
      <formula>$C8="In-Contract"</formula>
    </cfRule>
    <cfRule type="expression" dxfId="13" priority="15">
      <formula>$C8="Preapproved"</formula>
    </cfRule>
    <cfRule type="expression" dxfId="12" priority="16">
      <formula>$C8="Unqualified"</formula>
    </cfRule>
  </conditionalFormatting>
  <dataValidations count="3">
    <dataValidation type="list" allowBlank="1" showInputMessage="1" showErrorMessage="1" sqref="C8:C107" xr:uid="{00000000-0002-0000-0700-000000000000}">
      <formula1>$U$8:$U$15</formula1>
    </dataValidation>
    <dataValidation type="list" allowBlank="1" showErrorMessage="1" errorTitle="Error" error="Select referral source from the drop-down menu. " sqref="AF8:AF107 F8:F107 Y8:Y107 AC8:AC107" xr:uid="{00000000-0002-0000-0700-000001000000}">
      <formula1>$I$113:$I$120</formula1>
    </dataValidation>
    <dataValidation type="list" allowBlank="1" showInputMessage="1" showErrorMessage="1" sqref="AB8:AB107 J8:K107" xr:uid="{C0639470-554D-4758-8599-34586507A3DB}">
      <formula1>"Purchase, Refinance"</formula1>
    </dataValidation>
  </dataValidations>
  <pageMargins left="0.2" right="0.2" top="0.25" bottom="0.25" header="0.3" footer="0.05"/>
  <pageSetup paperSize="5" scale="44" fitToHeight="0" orientation="portrait" r:id="rId1"/>
  <headerFooter scaleWithDoc="0">
    <oddFooter>&amp;C&amp;10Union Home Mortgage | Partners Coaching Partners</oddFooter>
  </headerFooter>
  <colBreaks count="1" manualBreakCount="1">
    <brk id="20" max="124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June</vt:lpstr>
      <vt:lpstr>July</vt:lpstr>
      <vt:lpstr>Sept</vt:lpstr>
      <vt:lpstr>Aug</vt:lpstr>
      <vt:lpstr>Oct</vt:lpstr>
      <vt:lpstr>Nov</vt:lpstr>
      <vt:lpstr>Dec</vt:lpstr>
      <vt:lpstr>YTD Totals</vt:lpstr>
      <vt:lpstr>Apr!Print_Area</vt:lpstr>
      <vt:lpstr>Aug!Print_Area</vt:lpstr>
      <vt:lpstr>Dec!Print_Area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Nov!Print_Area</vt:lpstr>
      <vt:lpstr>Oct!Print_Area</vt:lpstr>
      <vt:lpstr>Sept!Print_Area</vt:lpstr>
    </vt:vector>
  </TitlesOfParts>
  <Manager/>
  <Company>Union Home Mortgage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Francis</dc:creator>
  <cp:keywords/>
  <dc:description/>
  <cp:lastModifiedBy>John Schwartz</cp:lastModifiedBy>
  <cp:revision/>
  <cp:lastPrinted>2023-01-27T19:55:59Z</cp:lastPrinted>
  <dcterms:created xsi:type="dcterms:W3CDTF">2018-09-19T19:32:18Z</dcterms:created>
  <dcterms:modified xsi:type="dcterms:W3CDTF">2023-01-27T19:56:04Z</dcterms:modified>
  <cp:category/>
  <cp:contentStatus/>
</cp:coreProperties>
</file>